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<sst xmlns="http://schemas.openxmlformats.org/spreadsheetml/2006/main" count="27" uniqueCount="24">
  <si>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附件：</t>
  </si>
  <si>
    <t>云浮市本级2022年省财政省级以上公益林效益补偿资金分配表</t>
  </si>
  <si>
    <t>序号</t>
  </si>
  <si>
    <r>
      <rPr>
        <sz val="14"/>
        <color indexed="8"/>
        <rFont val="仿宋_GB2312"/>
        <family val="0"/>
      </rPr>
      <t>单</t>
    </r>
    <r>
      <rPr>
        <sz val="14"/>
        <color indexed="8"/>
        <rFont val="Times New Roman"/>
        <family val="0"/>
      </rPr>
      <t xml:space="preserve">  </t>
    </r>
    <r>
      <rPr>
        <sz val="14"/>
        <color indexed="8"/>
        <rFont val="仿宋_GB2312"/>
        <family val="0"/>
      </rPr>
      <t>位</t>
    </r>
  </si>
  <si>
    <t>总面积（万亩）</t>
  </si>
  <si>
    <t>其中：</t>
  </si>
  <si>
    <t>补偿标准(元)</t>
  </si>
  <si>
    <t>一般性补偿资金（万元）</t>
  </si>
  <si>
    <t>特殊区域补偿资金（增量）（万元）</t>
  </si>
  <si>
    <t>本次安排
资金（万元）</t>
  </si>
  <si>
    <t>备注</t>
  </si>
  <si>
    <t>特殊区域（万亩）</t>
  </si>
  <si>
    <t>一般
区域</t>
  </si>
  <si>
    <t>特殊
区域
（增量）</t>
  </si>
  <si>
    <t>应下达
资金（补偿标准的97%）</t>
  </si>
  <si>
    <t>损失性
补偿</t>
  </si>
  <si>
    <t>管护
经费</t>
  </si>
  <si>
    <t>市本级合计</t>
  </si>
  <si>
    <t>云浮市国有大云雾林场</t>
  </si>
  <si>
    <t>云浮市国有龙埇林场</t>
  </si>
  <si>
    <t>云浮市国有飞马林场</t>
  </si>
  <si>
    <t>云浮市国有同乐林场</t>
  </si>
  <si>
    <t>云浮市国有水台林场</t>
  </si>
  <si>
    <t>云浮市国有林场和森林公园管理总站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</si>
</sst>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0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4"/>
      <color indexed="8"/>
      <name val="仿宋_GB2312"/>
      <family val="0"/>
    </font>
    <font>
      <b/>
      <sz val="20"/>
      <color indexed="8"/>
      <name val="宋体"/>
      <family val="0"/>
    </font>
    <font>
      <sz val="18"/>
      <color indexed="8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4"/>
      <name val="仿宋_GB2312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24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3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30" fillId="10" borderId="5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2" borderId="0" applyNumberFormat="0" applyBorder="0" applyAlignment="0" applyProtection="0"/>
    <xf numFmtId="0" fontId="32" fillId="2" borderId="5" applyNumberFormat="0" applyAlignment="0" applyProtection="0"/>
    <xf numFmtId="0" fontId="27" fillId="10" borderId="6" applyNumberFormat="0" applyAlignment="0" applyProtection="0"/>
    <xf numFmtId="0" fontId="33" fillId="13" borderId="7" applyNumberFormat="0" applyAlignment="0" applyProtection="0"/>
    <xf numFmtId="0" fontId="34" fillId="0" borderId="8" applyNumberFormat="0" applyFill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3" borderId="9" applyNumberFormat="0" applyFont="0" applyAlignment="0" applyProtection="0"/>
    <xf numFmtId="0" fontId="20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9" fillId="14" borderId="0" applyNumberFormat="0" applyBorder="0" applyAlignment="0" applyProtection="0"/>
    <xf numFmtId="0" fontId="18" fillId="6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2" borderId="0" applyNumberFormat="0" applyBorder="0" applyAlignment="0" applyProtection="0"/>
    <xf numFmtId="0" fontId="17" fillId="17" borderId="0" applyNumberFormat="0" applyBorder="0" applyAlignment="0" applyProtection="0"/>
  </cellStyleXfs>
  <cellXfs count="41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76" fontId="11" fillId="0" borderId="10" xfId="0" applyNumberFormat="1" applyFont="1" applyBorder="1" applyAlignment="1" applyProtection="1">
      <alignment horizontal="center" vertical="center" wrapText="1"/>
      <protection/>
    </xf>
    <xf numFmtId="176" fontId="12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/>
      <protection/>
    </xf>
    <xf numFmtId="176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176" fontId="14" fillId="0" borderId="0" xfId="0" applyNumberFormat="1" applyFont="1" applyAlignment="1" applyProtection="1">
      <alignment horizontal="left" vertical="center"/>
      <protection/>
    </xf>
    <xf numFmtId="177" fontId="8" fillId="0" borderId="0" xfId="0" applyNumberFormat="1" applyFont="1" applyAlignment="1" applyProtection="1">
      <alignment vertical="center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vertical="center" wrapText="1"/>
      <protection/>
    </xf>
    <xf numFmtId="178" fontId="12" fillId="0" borderId="10" xfId="0" applyNumberFormat="1" applyFont="1" applyBorder="1" applyAlignment="1" applyProtection="1">
      <alignment horizontal="center" vertical="center" wrapText="1"/>
      <protection/>
    </xf>
    <xf numFmtId="177" fontId="12" fillId="0" borderId="10" xfId="0" applyNumberFormat="1" applyFont="1" applyBorder="1" applyAlignment="1" applyProtection="1">
      <alignment horizontal="center" vertical="center" wrapText="1"/>
      <protection/>
    </xf>
    <xf numFmtId="176" fontId="12" fillId="0" borderId="10" xfId="0" applyNumberFormat="1" applyFont="1" applyFill="1" applyBorder="1" applyAlignment="1" applyProtection="1">
      <alignment horizontal="right" vertical="center" wrapText="1"/>
      <protection/>
    </xf>
    <xf numFmtId="178" fontId="14" fillId="0" borderId="0" xfId="0" applyNumberFormat="1" applyFont="1" applyAlignment="1" applyProtection="1">
      <alignment horizontal="left" vertical="center"/>
      <protection/>
    </xf>
    <xf numFmtId="177" fontId="14" fillId="0" borderId="0" xfId="0" applyNumberFormat="1" applyFont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176" fontId="6" fillId="0" borderId="0" xfId="0" applyNumberFormat="1" applyFont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176" fontId="16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85" workbookViewId="0" topLeftCell="A1">
      <pane ySplit="6" topLeftCell="A7" activePane="bottomLeft" state="frozen"/>
      <selection pane="bottomLeft" activeCell="A2" sqref="A2:N2"/>
    </sheetView>
  </sheetViews>
  <sheetFormatPr defaultColWidth="8.625" defaultRowHeight="14.25"/>
  <cols>
    <col min="1" max="1" width="6.625" style="2" customWidth="1"/>
    <col min="2" max="2" width="21.625" style="3" customWidth="1"/>
    <col min="3" max="3" width="12.625" style="4" customWidth="1"/>
    <col min="4" max="4" width="11.875" style="4" customWidth="1"/>
    <col min="5" max="5" width="5.375" style="5" customWidth="1"/>
    <col min="6" max="6" width="10.125" style="5" customWidth="1"/>
    <col min="7" max="7" width="12.75390625" style="4" customWidth="1"/>
    <col min="8" max="8" width="12.75390625" style="3" customWidth="1"/>
    <col min="9" max="12" width="11.50390625" style="3" customWidth="1"/>
    <col min="13" max="13" width="15.00390625" style="3" customWidth="1"/>
    <col min="14" max="14" width="9.75390625" style="6" customWidth="1"/>
    <col min="15" max="231" width="8.75390625" style="6" customWidth="1"/>
    <col min="232" max="250" width="8.75390625" style="7" customWidth="1"/>
    <col min="251" max="16384" width="8.625" style="7" customWidth="1"/>
  </cols>
  <sheetData>
    <row r="1" spans="1:2" ht="18.75" customHeight="1">
      <c r="A1" s="8" t="s">
        <v>0</v>
      </c>
      <c r="B1" s="8"/>
    </row>
    <row r="2" spans="1:14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23.25" customHeight="1">
      <c r="B3" s="10"/>
      <c r="C3" s="11"/>
      <c r="D3" s="11"/>
      <c r="E3" s="27"/>
      <c r="F3" s="27"/>
      <c r="G3" s="11"/>
      <c r="M3" s="36"/>
      <c r="N3" s="36"/>
    </row>
    <row r="4" spans="1:14" ht="33" customHeight="1">
      <c r="A4" s="12" t="s">
        <v>2</v>
      </c>
      <c r="B4" s="12" t="s">
        <v>3</v>
      </c>
      <c r="C4" s="13" t="s">
        <v>4</v>
      </c>
      <c r="D4" s="14" t="s">
        <v>5</v>
      </c>
      <c r="E4" s="28" t="s">
        <v>6</v>
      </c>
      <c r="F4" s="28"/>
      <c r="G4" s="19" t="s">
        <v>7</v>
      </c>
      <c r="H4" s="12"/>
      <c r="I4" s="12"/>
      <c r="J4" s="35" t="s">
        <v>8</v>
      </c>
      <c r="K4" s="35"/>
      <c r="L4" s="35"/>
      <c r="M4" s="28" t="s">
        <v>9</v>
      </c>
      <c r="N4" s="37" t="s">
        <v>10</v>
      </c>
    </row>
    <row r="5" spans="1:14" ht="28.5" customHeight="1">
      <c r="A5" s="12"/>
      <c r="B5" s="12"/>
      <c r="C5" s="15"/>
      <c r="D5" s="16" t="s">
        <v>11</v>
      </c>
      <c r="E5" s="16" t="s">
        <v>12</v>
      </c>
      <c r="F5" s="28" t="s">
        <v>13</v>
      </c>
      <c r="G5" s="16" t="s">
        <v>14</v>
      </c>
      <c r="H5" s="16" t="s">
        <v>15</v>
      </c>
      <c r="I5" s="16" t="s">
        <v>16</v>
      </c>
      <c r="J5" s="35" t="s">
        <v>14</v>
      </c>
      <c r="K5" s="35" t="s">
        <v>15</v>
      </c>
      <c r="L5" s="35" t="s">
        <v>16</v>
      </c>
      <c r="M5" s="28"/>
      <c r="N5" s="38"/>
    </row>
    <row r="6" spans="1:14" ht="57.75" customHeight="1">
      <c r="A6" s="12"/>
      <c r="B6" s="17"/>
      <c r="C6" s="18"/>
      <c r="D6" s="19"/>
      <c r="E6" s="19"/>
      <c r="F6" s="29"/>
      <c r="G6" s="19"/>
      <c r="H6" s="19"/>
      <c r="I6" s="19"/>
      <c r="J6" s="35"/>
      <c r="K6" s="35"/>
      <c r="L6" s="35"/>
      <c r="M6" s="28"/>
      <c r="N6" s="39"/>
    </row>
    <row r="7" spans="1:14" s="1" customFormat="1" ht="46.5" customHeight="1">
      <c r="A7" s="20">
        <v>1</v>
      </c>
      <c r="B7" s="21" t="s">
        <v>17</v>
      </c>
      <c r="C7" s="22">
        <v>11.3</v>
      </c>
      <c r="D7" s="23">
        <v>10.28</v>
      </c>
      <c r="E7" s="30">
        <v>37</v>
      </c>
      <c r="F7" s="31">
        <v>12.4</v>
      </c>
      <c r="G7" s="22">
        <f>ROUND(C7*E7*0.97,2)</f>
        <v>405.56</v>
      </c>
      <c r="H7" s="22">
        <f>ROUND(G7*0.8/0.97,2)</f>
        <v>334.48</v>
      </c>
      <c r="I7" s="22">
        <f>G7-H7</f>
        <v>71.07999999999998</v>
      </c>
      <c r="J7" s="22">
        <f>ROUND(D7*F7*0.97,2)</f>
        <v>123.65</v>
      </c>
      <c r="K7" s="22">
        <f>ROUND(J7*0.8/0.97,2)</f>
        <v>101.98</v>
      </c>
      <c r="L7" s="22">
        <f>J7-K7</f>
        <v>21.67</v>
      </c>
      <c r="M7" s="40">
        <f>G7+J7</f>
        <v>529.21</v>
      </c>
      <c r="N7" s="22"/>
    </row>
    <row r="8" spans="1:14" s="1" customFormat="1" ht="46.5" customHeight="1">
      <c r="A8" s="20">
        <v>2</v>
      </c>
      <c r="B8" s="21" t="s">
        <v>18</v>
      </c>
      <c r="C8" s="22">
        <v>4.15</v>
      </c>
      <c r="D8" s="24">
        <v>4</v>
      </c>
      <c r="E8" s="30">
        <v>37</v>
      </c>
      <c r="F8" s="31">
        <v>12.4</v>
      </c>
      <c r="G8" s="32">
        <v>148.95</v>
      </c>
      <c r="H8" s="32">
        <f aca="true" t="shared" si="0" ref="H8:H13">ROUND(G8*0.8/0.97,2)</f>
        <v>122.85</v>
      </c>
      <c r="I8" s="32">
        <v>26.11</v>
      </c>
      <c r="J8" s="22">
        <f aca="true" t="shared" si="1" ref="J8:J13">ROUND(D8*F8*0.97,2)</f>
        <v>48.11</v>
      </c>
      <c r="K8" s="22">
        <f aca="true" t="shared" si="2" ref="K8:K13">ROUND(J8*0.8/0.97,2)</f>
        <v>39.68</v>
      </c>
      <c r="L8" s="22">
        <f aca="true" t="shared" si="3" ref="L8:L13">J8-K8</f>
        <v>8.43</v>
      </c>
      <c r="M8" s="40">
        <v>197.06</v>
      </c>
      <c r="N8" s="22"/>
    </row>
    <row r="9" spans="1:14" s="1" customFormat="1" ht="46.5" customHeight="1">
      <c r="A9" s="20">
        <v>3</v>
      </c>
      <c r="B9" s="21" t="s">
        <v>19</v>
      </c>
      <c r="C9" s="22">
        <v>3.08</v>
      </c>
      <c r="D9" s="24">
        <v>2.94</v>
      </c>
      <c r="E9" s="30">
        <v>37</v>
      </c>
      <c r="F9" s="31">
        <v>12.4</v>
      </c>
      <c r="G9" s="22">
        <f aca="true" t="shared" si="4" ref="G8:G13">ROUND(C9*E9*0.97,2)</f>
        <v>110.54</v>
      </c>
      <c r="H9" s="22">
        <f t="shared" si="0"/>
        <v>91.17</v>
      </c>
      <c r="I9" s="22">
        <f aca="true" t="shared" si="5" ref="I8:I13">G9-H9</f>
        <v>19.370000000000005</v>
      </c>
      <c r="J9" s="22">
        <f t="shared" si="1"/>
        <v>35.36</v>
      </c>
      <c r="K9" s="22">
        <f t="shared" si="2"/>
        <v>29.16</v>
      </c>
      <c r="L9" s="22">
        <f t="shared" si="3"/>
        <v>6.199999999999999</v>
      </c>
      <c r="M9" s="40">
        <v>145.9</v>
      </c>
      <c r="N9" s="22"/>
    </row>
    <row r="10" spans="1:14" s="1" customFormat="1" ht="46.5" customHeight="1">
      <c r="A10" s="20">
        <v>4</v>
      </c>
      <c r="B10" s="21" t="s">
        <v>20</v>
      </c>
      <c r="C10" s="22">
        <v>2.68</v>
      </c>
      <c r="D10" s="24">
        <v>2</v>
      </c>
      <c r="E10" s="30">
        <v>37</v>
      </c>
      <c r="F10" s="31">
        <v>12.4</v>
      </c>
      <c r="G10" s="22">
        <f t="shared" si="4"/>
        <v>96.19</v>
      </c>
      <c r="H10" s="22">
        <f t="shared" si="0"/>
        <v>79.33</v>
      </c>
      <c r="I10" s="22">
        <f t="shared" si="5"/>
        <v>16.86</v>
      </c>
      <c r="J10" s="22">
        <f t="shared" si="1"/>
        <v>24.06</v>
      </c>
      <c r="K10" s="22">
        <f t="shared" si="2"/>
        <v>19.84</v>
      </c>
      <c r="L10" s="22">
        <f t="shared" si="3"/>
        <v>4.219999999999999</v>
      </c>
      <c r="M10" s="40">
        <v>120.25</v>
      </c>
      <c r="N10" s="22"/>
    </row>
    <row r="11" spans="1:14" s="1" customFormat="1" ht="46.5" customHeight="1">
      <c r="A11" s="20">
        <v>5</v>
      </c>
      <c r="B11" s="21" t="s">
        <v>21</v>
      </c>
      <c r="C11" s="22">
        <v>0.69</v>
      </c>
      <c r="D11" s="22">
        <v>0.68</v>
      </c>
      <c r="E11" s="30">
        <v>37</v>
      </c>
      <c r="F11" s="31">
        <v>12.4</v>
      </c>
      <c r="G11" s="22">
        <f t="shared" si="4"/>
        <v>24.76</v>
      </c>
      <c r="H11" s="22">
        <f t="shared" si="0"/>
        <v>20.42</v>
      </c>
      <c r="I11" s="22">
        <f t="shared" si="5"/>
        <v>4.34</v>
      </c>
      <c r="J11" s="22">
        <f t="shared" si="1"/>
        <v>8.18</v>
      </c>
      <c r="K11" s="22">
        <f t="shared" si="2"/>
        <v>6.75</v>
      </c>
      <c r="L11" s="22">
        <f t="shared" si="3"/>
        <v>1.4299999999999997</v>
      </c>
      <c r="M11" s="40">
        <v>32.94</v>
      </c>
      <c r="N11" s="22"/>
    </row>
    <row r="12" spans="1:14" s="1" customFormat="1" ht="46.5" customHeight="1">
      <c r="A12" s="20">
        <v>6</v>
      </c>
      <c r="B12" s="21" t="s">
        <v>22</v>
      </c>
      <c r="C12" s="22">
        <v>0.36</v>
      </c>
      <c r="D12" s="22">
        <v>0.36</v>
      </c>
      <c r="E12" s="30">
        <v>37</v>
      </c>
      <c r="F12" s="31">
        <v>12.4</v>
      </c>
      <c r="G12" s="22">
        <f t="shared" si="4"/>
        <v>12.92</v>
      </c>
      <c r="H12" s="22">
        <f t="shared" si="0"/>
        <v>10.66</v>
      </c>
      <c r="I12" s="22">
        <f t="shared" si="5"/>
        <v>2.26</v>
      </c>
      <c r="J12" s="22">
        <f t="shared" si="1"/>
        <v>4.33</v>
      </c>
      <c r="K12" s="22">
        <f t="shared" si="2"/>
        <v>3.57</v>
      </c>
      <c r="L12" s="22">
        <f t="shared" si="3"/>
        <v>0.7600000000000002</v>
      </c>
      <c r="M12" s="40">
        <v>17.25</v>
      </c>
      <c r="N12" s="22"/>
    </row>
    <row r="13" spans="1:14" s="1" customFormat="1" ht="46.5" customHeight="1">
      <c r="A13" s="20">
        <v>7</v>
      </c>
      <c r="B13" s="21" t="s">
        <v>23</v>
      </c>
      <c r="C13" s="22">
        <v>0.34</v>
      </c>
      <c r="D13" s="22">
        <v>0.3</v>
      </c>
      <c r="E13" s="30">
        <v>37</v>
      </c>
      <c r="F13" s="31">
        <v>12.4</v>
      </c>
      <c r="G13" s="22">
        <f t="shared" si="4"/>
        <v>12.2</v>
      </c>
      <c r="H13" s="22">
        <f t="shared" si="0"/>
        <v>10.06</v>
      </c>
      <c r="I13" s="22">
        <f t="shared" si="5"/>
        <v>2.139999999999999</v>
      </c>
      <c r="J13" s="22">
        <f t="shared" si="1"/>
        <v>3.61</v>
      </c>
      <c r="K13" s="22">
        <f t="shared" si="2"/>
        <v>2.98</v>
      </c>
      <c r="L13" s="22">
        <f t="shared" si="3"/>
        <v>0.6299999999999999</v>
      </c>
      <c r="M13" s="40">
        <v>15.809999999999999</v>
      </c>
      <c r="N13" s="22"/>
    </row>
    <row r="14" spans="1:14" s="1" customFormat="1" ht="30.75" customHeight="1">
      <c r="A14" s="25"/>
      <c r="B14" s="26"/>
      <c r="C14" s="26"/>
      <c r="D14" s="26"/>
      <c r="E14" s="33"/>
      <c r="F14" s="34"/>
      <c r="G14" s="26"/>
      <c r="H14" s="26"/>
      <c r="I14" s="26"/>
      <c r="J14" s="26"/>
      <c r="K14" s="26"/>
      <c r="L14" s="26"/>
      <c r="M14" s="26"/>
      <c r="N14" s="26"/>
    </row>
  </sheetData>
  <sheetProtection/>
  <mergeCells count="21">
    <mergeCell ref="A1:B1"/>
    <mergeCell ref="A2:N2"/>
    <mergeCell ref="M3:N3"/>
    <mergeCell ref="E4:F4"/>
    <mergeCell ref="G4:I4"/>
    <mergeCell ref="J4:L4"/>
    <mergeCell ref="A14:N1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4:M6"/>
    <mergeCell ref="N4:N6"/>
  </mergeCells>
  <printOptions horizontalCentered="1" verticalCentered="1"/>
  <pageMargins left="0.34930555555555554" right="0.34930555555555554" top="0.5895833333333333" bottom="0.7090277777777778" header="0.5090277777777777" footer="0.5090277777777777"/>
  <pageSetup firstPageNumber="3" useFirstPageNumber="1" fitToHeight="0" horizontalDpi="600" verticalDpi="600" orientation="landscape" paperSize="9" scale="75"/>
  <headerFooter scaleWithDoc="0" alignWithMargins="0">
    <oddFooter>&amp;R&amp;"宋体,常规"&amp;12- &amp;"宋体,常规"&amp;12&amp;P&amp;"宋体,常规"&amp;12 -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ZengF</dc:creator>
  <cp:keywords/>
  <dc:description/>
  <cp:lastModifiedBy>user1</cp:lastModifiedBy>
  <cp:lastPrinted>2021-12-27T09:03:52Z</cp:lastPrinted>
  <dcterms:created xsi:type="dcterms:W3CDTF">2013-11-15T16:06:25Z</dcterms:created>
  <dcterms:modified xsi:type="dcterms:W3CDTF">2022-04-11T10:38:50Z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