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25" windowHeight="9840" tabRatio="866" activeTab="0"/>
  </bookViews>
  <sheets>
    <sheet name="建设用地项目呈报材料" sheetId="1" r:id="rId1"/>
    <sheet name="建设用地项目呈报说明书" sheetId="2" r:id="rId2"/>
    <sheet name="农用地转用方案" sheetId="3" r:id="rId3"/>
    <sheet name="补充耕地方案" sheetId="4" r:id="rId4"/>
    <sheet name="征收土地方案" sheetId="5" r:id="rId5"/>
    <sheet name="征收土地方案续一" sheetId="6" r:id="rId6"/>
  </sheets>
  <definedNames/>
  <calcPr fullCalcOnLoad="1"/>
</workbook>
</file>

<file path=xl/sharedStrings.xml><?xml version="1.0" encoding="utf-8"?>
<sst xmlns="http://schemas.openxmlformats.org/spreadsheetml/2006/main" count="167" uniqueCount="141">
  <si>
    <t>建 设 用 地 项 目 呈 报 材 料</t>
  </si>
  <si>
    <t>“一 书 三 方 案”</t>
  </si>
  <si>
    <t>编制机关（公章）：</t>
  </si>
  <si>
    <t xml:space="preserve">  主要负责人（签字）：</t>
  </si>
  <si>
    <t xml:space="preserve">    编制时间：2020年12月</t>
  </si>
  <si>
    <t>中华人民共和国国土资源部监制</t>
  </si>
  <si>
    <t>一、建设用地项目呈报说明书</t>
  </si>
  <si>
    <t>计量单位：公顷、万元</t>
  </si>
  <si>
    <t>申请用地单位</t>
  </si>
  <si>
    <t>云城区人民政府</t>
  </si>
  <si>
    <t>建设用地项目名称</t>
  </si>
  <si>
    <t>云浮市城区2020年度第二批次城镇建设用地</t>
  </si>
  <si>
    <t>申请用地总面积</t>
  </si>
  <si>
    <t>新增建设用地面积</t>
  </si>
  <si>
    <t>土地利用现状</t>
  </si>
  <si>
    <t>地类                权属</t>
  </si>
  <si>
    <t>合计</t>
  </si>
  <si>
    <t>其中</t>
  </si>
  <si>
    <t>国有土地</t>
  </si>
  <si>
    <t>集体土地</t>
  </si>
  <si>
    <t>总计</t>
  </si>
  <si>
    <t>(一)农用地</t>
  </si>
  <si>
    <t>耕地</t>
  </si>
  <si>
    <t>其中：基本农田</t>
  </si>
  <si>
    <t>林地</t>
  </si>
  <si>
    <t>园地</t>
  </si>
  <si>
    <t>养殖水面</t>
  </si>
  <si>
    <t>其它农用地（不含养殖水面）</t>
  </si>
  <si>
    <t>(二)建设用地</t>
  </si>
  <si>
    <t>(三)未利用地</t>
  </si>
  <si>
    <t>分批次城市
/
镇建设用地</t>
  </si>
  <si>
    <t>拟开发地块名称</t>
  </si>
  <si>
    <t>地块编号</t>
  </si>
  <si>
    <t>用地面积</t>
  </si>
  <si>
    <t>开发用途</t>
  </si>
  <si>
    <t>地块1</t>
  </si>
  <si>
    <t>商服用地</t>
  </si>
  <si>
    <t>地块2</t>
  </si>
  <si>
    <t>住宅用地</t>
  </si>
  <si>
    <t>地块3</t>
  </si>
  <si>
    <t>地块4</t>
  </si>
  <si>
    <t>地块5</t>
  </si>
  <si>
    <t>公共管理与公共服务用地</t>
  </si>
  <si>
    <t>续一：</t>
  </si>
  <si>
    <t>备注</t>
  </si>
  <si>
    <t>二、农　用　地　转　用　方　案</t>
  </si>
  <si>
    <t>　　　　　　　　　　　　　　　　                 计量单位：公顷</t>
  </si>
  <si>
    <t>地类</t>
  </si>
  <si>
    <t>转用面积</t>
  </si>
  <si>
    <t>农用地</t>
  </si>
  <si>
    <t>其中：耕地
（含带K地类）</t>
  </si>
  <si>
    <t>土地利用总体规划</t>
  </si>
  <si>
    <t>符合规划</t>
  </si>
  <si>
    <t>需调整规划</t>
  </si>
  <si>
    <t>规划级别</t>
  </si>
  <si>
    <t>国家级</t>
  </si>
  <si>
    <t>省级</t>
  </si>
  <si>
    <t>市级</t>
  </si>
  <si>
    <t>县级</t>
  </si>
  <si>
    <t>√</t>
  </si>
  <si>
    <t>乡级</t>
  </si>
  <si>
    <t>农用地转用计划</t>
  </si>
  <si>
    <t>拟使用年度计划指标</t>
  </si>
  <si>
    <t>本项目拟使用计划指标</t>
  </si>
  <si>
    <t>本年度计划指标</t>
  </si>
  <si>
    <t>结转计划指标</t>
  </si>
  <si>
    <t>其中：耕地</t>
  </si>
  <si>
    <t xml:space="preserve">    按规定安排使用我市2020年度土地利用计划指标（新增建设用地指标7.121公顷、农用地指标7.121公顷，耕地0.9825公顷）；按规定安排使用撤销（调整）批准文件腾退的土地利用计划指标（新增建设用地0.0165公顷，农转用指标0公顷，耕地0公顷）。</t>
  </si>
  <si>
    <t>三、补充耕地方案</t>
  </si>
  <si>
    <t>　　　　　　　　　　        　                计量单位：公顷、公斤、万元</t>
  </si>
  <si>
    <t>占用耕地面积</t>
  </si>
  <si>
    <t>含25度以上坡耕地</t>
  </si>
  <si>
    <t>其他情况需补充耕地面积</t>
  </si>
  <si>
    <t>补充耕地义务单位</t>
  </si>
  <si>
    <t>补充耕地责任单位</t>
  </si>
  <si>
    <t>云城区自然资源局</t>
  </si>
  <si>
    <t>补充耕地费用情况</t>
  </si>
  <si>
    <t>义务单位缴纳耕地开垦费总额</t>
  </si>
  <si>
    <t>平均缴费标准</t>
  </si>
  <si>
    <t>实际补充耕地总费用</t>
  </si>
  <si>
    <t>补充耕地确认信息编号</t>
  </si>
  <si>
    <t>440000202014178541</t>
  </si>
  <si>
    <t>补充耕地情况</t>
  </si>
  <si>
    <t>需补充情况</t>
  </si>
  <si>
    <t>已补充情况</t>
  </si>
  <si>
    <t>补充耕地数量</t>
  </si>
  <si>
    <t>补充水田规模</t>
  </si>
  <si>
    <t>补充标准粮食产能</t>
  </si>
  <si>
    <t>承诺补充耕地情况</t>
  </si>
  <si>
    <t>承诺补充耕地面积</t>
  </si>
  <si>
    <t>挂钩的土地整治项目备案号</t>
  </si>
  <si>
    <t>挂钩补充耕地的数量</t>
  </si>
  <si>
    <t>所在县（市、区）</t>
  </si>
  <si>
    <t>完成时限</t>
  </si>
  <si>
    <t>承诺补充水田规模</t>
  </si>
  <si>
    <t>挂钩水田规模</t>
  </si>
  <si>
    <t>承诺补充标准粮食产能</t>
  </si>
  <si>
    <t>挂钩标准粮食产能</t>
  </si>
  <si>
    <t>四、征收土地方案</t>
  </si>
  <si>
    <t>　　　　　　　　　　　                        计量单位：公顷、万元、人</t>
  </si>
  <si>
    <t>被征用土地   涉及的权属单位</t>
  </si>
  <si>
    <t>乡（镇）</t>
  </si>
  <si>
    <t>云城街道</t>
  </si>
  <si>
    <t>社（村）</t>
  </si>
  <si>
    <t>丰收村麦屋经济合作社；牛路口第二经济合作社；大丰洞一、二队经济合作社</t>
  </si>
  <si>
    <t>权属状况</t>
  </si>
  <si>
    <t>土地权属清楚、没有争议</t>
  </si>
  <si>
    <t>征
地
补
偿
费
用
标
准</t>
  </si>
  <si>
    <t>面积</t>
  </si>
  <si>
    <t>前三年平均年产值</t>
  </si>
  <si>
    <t>土地补偿费
倍数</t>
  </si>
  <si>
    <t>安置补助费倍数</t>
  </si>
  <si>
    <t>耕
地</t>
  </si>
  <si>
    <t>水田</t>
  </si>
  <si>
    <t>水浇地</t>
  </si>
  <si>
    <t>旱地</t>
  </si>
  <si>
    <t>地 类</t>
  </si>
  <si>
    <t>面 积</t>
  </si>
  <si>
    <t>费 用 标 准</t>
  </si>
  <si>
    <t>其他农用地
（不含养殖水面）</t>
  </si>
  <si>
    <t>建设用地</t>
  </si>
  <si>
    <t>未利用地</t>
  </si>
  <si>
    <t>其
它
费
用</t>
  </si>
  <si>
    <t>名     称</t>
  </si>
  <si>
    <t>费  用   标  准</t>
  </si>
  <si>
    <t>青苗补偿费</t>
  </si>
  <si>
    <t>地上附着物补偿费</t>
  </si>
  <si>
    <t>征地总费用</t>
  </si>
  <si>
    <t>征地费用综合标准</t>
  </si>
  <si>
    <t>需要安置的农业人口数</t>
  </si>
  <si>
    <t>需要安置的劳动人数</t>
  </si>
  <si>
    <t>征地前人均耕地</t>
  </si>
  <si>
    <t>征地后人均耕地</t>
  </si>
  <si>
    <t>安置
途径</t>
  </si>
  <si>
    <t>货币安置</t>
  </si>
  <si>
    <t>支付安置补助费进行安置</t>
  </si>
  <si>
    <t>农业安置</t>
  </si>
  <si>
    <t>留地安置</t>
  </si>
  <si>
    <t>留用地按实际征地面积的12%安排，用地面积为0.8545公顷，已在云浮市云城区2016年度第二次城镇建设用地的批复（云浮建用字〔2016〕14号）中落实。</t>
  </si>
  <si>
    <t>不涉及地上附着物补偿。</t>
  </si>
  <si>
    <t>填表人：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</si>
</sst>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5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3" borderId="8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40404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4.25"/>
  <sheetData>
    <row r="4" spans="1:8" ht="27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45" customHeight="1">
      <c r="A5" s="48" t="s">
        <v>1</v>
      </c>
      <c r="B5" s="48"/>
      <c r="C5" s="48"/>
      <c r="D5" s="48"/>
      <c r="E5" s="48"/>
      <c r="F5" s="48"/>
      <c r="G5" s="48"/>
      <c r="H5" s="48"/>
    </row>
    <row r="6" ht="250.5" customHeight="1"/>
    <row r="7" spans="1:5" ht="32.25" customHeight="1">
      <c r="A7" s="49" t="s">
        <v>2</v>
      </c>
      <c r="B7" s="49"/>
      <c r="C7" s="49"/>
      <c r="D7" s="49"/>
      <c r="E7" s="49"/>
    </row>
    <row r="8" spans="1:5" ht="34.5" customHeight="1">
      <c r="A8" s="49" t="s">
        <v>3</v>
      </c>
      <c r="B8" s="49"/>
      <c r="C8" s="49"/>
      <c r="D8" s="49"/>
      <c r="E8" s="49"/>
    </row>
    <row r="9" spans="1:7" ht="40.5" customHeight="1">
      <c r="A9" s="50" t="s">
        <v>4</v>
      </c>
      <c r="B9" s="50"/>
      <c r="C9" s="50"/>
      <c r="D9" s="50"/>
      <c r="E9" s="50"/>
      <c r="F9" s="50"/>
      <c r="G9" s="50"/>
    </row>
    <row r="11" spans="1:8" ht="167.25" customHeight="1">
      <c r="A11" s="49" t="s">
        <v>5</v>
      </c>
      <c r="B11" s="49"/>
      <c r="C11" s="49"/>
      <c r="D11" s="49"/>
      <c r="E11" s="49"/>
      <c r="F11" s="49"/>
      <c r="G11" s="49"/>
      <c r="H11" s="49"/>
    </row>
  </sheetData>
  <sheetProtection/>
  <mergeCells count="6">
    <mergeCell ref="A4:H4"/>
    <mergeCell ref="A5:H5"/>
    <mergeCell ref="A7:E7"/>
    <mergeCell ref="A8:E8"/>
    <mergeCell ref="A9:G9"/>
    <mergeCell ref="A11:H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2" width="3.625" style="0" customWidth="1"/>
    <col min="3" max="3" width="18.25390625" style="0" customWidth="1"/>
    <col min="4" max="4" width="9.875" style="0" customWidth="1"/>
    <col min="5" max="5" width="11.375" style="0" customWidth="1"/>
    <col min="6" max="6" width="15.625" style="0" customWidth="1"/>
    <col min="7" max="7" width="22.625" style="0" customWidth="1"/>
  </cols>
  <sheetData>
    <row r="1" spans="1:7" ht="34.5" customHeight="1">
      <c r="A1" s="48" t="s">
        <v>6</v>
      </c>
      <c r="B1" s="48"/>
      <c r="C1" s="48"/>
      <c r="D1" s="48"/>
      <c r="E1" s="48"/>
      <c r="F1" s="48"/>
      <c r="G1" s="48"/>
    </row>
    <row r="2" spans="1:7" ht="18.75" customHeight="1">
      <c r="A2" s="51" t="s">
        <v>7</v>
      </c>
      <c r="B2" s="51"/>
      <c r="C2" s="51"/>
      <c r="D2" s="51"/>
      <c r="E2" s="51"/>
      <c r="F2" s="51"/>
      <c r="G2" s="51"/>
    </row>
    <row r="3" spans="1:7" ht="24" customHeight="1">
      <c r="A3" s="52" t="s">
        <v>8</v>
      </c>
      <c r="B3" s="52"/>
      <c r="C3" s="52"/>
      <c r="D3" s="52" t="s">
        <v>9</v>
      </c>
      <c r="E3" s="52"/>
      <c r="F3" s="52"/>
      <c r="G3" s="52"/>
    </row>
    <row r="4" spans="1:7" ht="23.25" customHeight="1">
      <c r="A4" s="52" t="s">
        <v>10</v>
      </c>
      <c r="B4" s="52"/>
      <c r="C4" s="52"/>
      <c r="D4" s="52" t="s">
        <v>11</v>
      </c>
      <c r="E4" s="52"/>
      <c r="F4" s="52"/>
      <c r="G4" s="52"/>
    </row>
    <row r="5" spans="1:7" ht="24" customHeight="1">
      <c r="A5" s="52" t="s">
        <v>12</v>
      </c>
      <c r="B5" s="52"/>
      <c r="C5" s="52"/>
      <c r="D5" s="38">
        <f>SUM(E8)</f>
        <v>13.563299999999998</v>
      </c>
      <c r="E5" s="52" t="s">
        <v>13</v>
      </c>
      <c r="F5" s="52"/>
      <c r="G5" s="38">
        <f>G8-G16+F8-F16</f>
        <v>7.137499999999999</v>
      </c>
    </row>
    <row r="6" spans="1:7" ht="18.75" customHeight="1">
      <c r="A6" s="57" t="s">
        <v>14</v>
      </c>
      <c r="B6" s="60" t="s">
        <v>15</v>
      </c>
      <c r="C6" s="60"/>
      <c r="D6" s="60"/>
      <c r="E6" s="52" t="s">
        <v>16</v>
      </c>
      <c r="F6" s="52" t="s">
        <v>17</v>
      </c>
      <c r="G6" s="52"/>
    </row>
    <row r="7" spans="1:7" ht="21.75" customHeight="1">
      <c r="A7" s="57"/>
      <c r="B7" s="60"/>
      <c r="C7" s="60"/>
      <c r="D7" s="60"/>
      <c r="E7" s="52"/>
      <c r="F7" s="2" t="s">
        <v>18</v>
      </c>
      <c r="G7" s="2" t="s">
        <v>19</v>
      </c>
    </row>
    <row r="8" spans="1:7" ht="27.75" customHeight="1">
      <c r="A8" s="57"/>
      <c r="B8" s="52" t="s">
        <v>20</v>
      </c>
      <c r="C8" s="52"/>
      <c r="D8" s="52"/>
      <c r="E8" s="38">
        <f>F8+G8</f>
        <v>13.563299999999998</v>
      </c>
      <c r="F8" s="38">
        <f>F10+F11+F12+F13+F14+F15+F16+F17</f>
        <v>0.0978</v>
      </c>
      <c r="G8" s="38">
        <f ca="1">SUM((G10:G13:G12:G14:G15:G16:G17))</f>
        <v>13.465499999999999</v>
      </c>
    </row>
    <row r="9" spans="1:7" ht="27.75" customHeight="1">
      <c r="A9" s="57"/>
      <c r="B9" s="52" t="s">
        <v>21</v>
      </c>
      <c r="C9" s="52"/>
      <c r="D9" s="52"/>
      <c r="E9" s="38">
        <f>SUM(E10:E15)</f>
        <v>7.1209999999999996</v>
      </c>
      <c r="F9" s="39">
        <f>SUM(F10:F15)</f>
        <v>0</v>
      </c>
      <c r="G9" s="38">
        <f ca="1">SUM(G10:G13:G12:G14:G15)</f>
        <v>7.1209999999999996</v>
      </c>
    </row>
    <row r="10" spans="1:7" ht="27.75" customHeight="1">
      <c r="A10" s="57"/>
      <c r="B10" s="59" t="s">
        <v>17</v>
      </c>
      <c r="C10" s="52" t="s">
        <v>22</v>
      </c>
      <c r="D10" s="52"/>
      <c r="E10" s="20">
        <f aca="true" t="shared" si="0" ref="E10:E17">SUM(F10:G10)</f>
        <v>0.9825</v>
      </c>
      <c r="F10" s="39">
        <v>0</v>
      </c>
      <c r="G10" s="20">
        <v>0.9825</v>
      </c>
    </row>
    <row r="11" spans="1:7" ht="21.75" customHeight="1">
      <c r="A11" s="57"/>
      <c r="B11" s="59"/>
      <c r="C11" s="52" t="s">
        <v>23</v>
      </c>
      <c r="D11" s="52"/>
      <c r="E11" s="20">
        <f t="shared" si="0"/>
        <v>0</v>
      </c>
      <c r="F11" s="39">
        <v>0</v>
      </c>
      <c r="G11" s="20">
        <v>0</v>
      </c>
    </row>
    <row r="12" spans="1:7" ht="27.75" customHeight="1">
      <c r="A12" s="57"/>
      <c r="B12" s="59"/>
      <c r="C12" s="52" t="s">
        <v>24</v>
      </c>
      <c r="D12" s="52"/>
      <c r="E12" s="20">
        <f t="shared" si="0"/>
        <v>5.6666</v>
      </c>
      <c r="F12" s="20">
        <v>0</v>
      </c>
      <c r="G12" s="23">
        <v>5.6666</v>
      </c>
    </row>
    <row r="13" spans="1:7" ht="27.75" customHeight="1">
      <c r="A13" s="57"/>
      <c r="B13" s="59"/>
      <c r="C13" s="52" t="s">
        <v>25</v>
      </c>
      <c r="D13" s="52"/>
      <c r="E13" s="20">
        <f t="shared" si="0"/>
        <v>0.0542</v>
      </c>
      <c r="F13" s="39">
        <v>0</v>
      </c>
      <c r="G13" s="20">
        <v>0.0542</v>
      </c>
    </row>
    <row r="14" spans="1:7" ht="27.75" customHeight="1">
      <c r="A14" s="57"/>
      <c r="B14" s="59"/>
      <c r="C14" s="52" t="s">
        <v>26</v>
      </c>
      <c r="D14" s="52"/>
      <c r="E14" s="20">
        <f t="shared" si="0"/>
        <v>0</v>
      </c>
      <c r="F14" s="39">
        <v>0</v>
      </c>
      <c r="G14" s="20">
        <v>0</v>
      </c>
    </row>
    <row r="15" spans="1:7" ht="27.75" customHeight="1">
      <c r="A15" s="57"/>
      <c r="B15" s="59"/>
      <c r="C15" s="52" t="s">
        <v>27</v>
      </c>
      <c r="D15" s="52"/>
      <c r="E15" s="20">
        <f t="shared" si="0"/>
        <v>0.4177</v>
      </c>
      <c r="F15" s="39">
        <v>0</v>
      </c>
      <c r="G15" s="40">
        <v>0.4177</v>
      </c>
    </row>
    <row r="16" spans="1:7" ht="27.75" customHeight="1">
      <c r="A16" s="57"/>
      <c r="B16" s="52" t="s">
        <v>28</v>
      </c>
      <c r="C16" s="52"/>
      <c r="D16" s="52"/>
      <c r="E16" s="20">
        <f t="shared" si="0"/>
        <v>6.4258</v>
      </c>
      <c r="F16" s="40">
        <v>0.0813</v>
      </c>
      <c r="G16" s="20">
        <v>6.3445</v>
      </c>
    </row>
    <row r="17" spans="1:7" ht="21.75" customHeight="1">
      <c r="A17" s="57"/>
      <c r="B17" s="52" t="s">
        <v>29</v>
      </c>
      <c r="C17" s="52"/>
      <c r="D17" s="52"/>
      <c r="E17" s="20">
        <f t="shared" si="0"/>
        <v>0.0165</v>
      </c>
      <c r="F17" s="20">
        <v>0.0165</v>
      </c>
      <c r="G17" s="39">
        <v>0</v>
      </c>
    </row>
    <row r="18" spans="1:7" ht="34.5" customHeight="1">
      <c r="A18" s="58" t="s">
        <v>30</v>
      </c>
      <c r="B18" s="53" t="s">
        <v>31</v>
      </c>
      <c r="C18" s="53"/>
      <c r="D18" s="53" t="s">
        <v>32</v>
      </c>
      <c r="E18" s="53"/>
      <c r="F18" s="41" t="s">
        <v>33</v>
      </c>
      <c r="G18" s="41" t="s">
        <v>34</v>
      </c>
    </row>
    <row r="19" spans="1:7" ht="39" customHeight="1">
      <c r="A19" s="58"/>
      <c r="B19" s="54" t="s">
        <v>35</v>
      </c>
      <c r="C19" s="54"/>
      <c r="D19" s="55">
        <v>1</v>
      </c>
      <c r="E19" s="55"/>
      <c r="F19" s="21">
        <v>7.5335</v>
      </c>
      <c r="G19" s="42" t="s">
        <v>36</v>
      </c>
    </row>
    <row r="20" spans="1:7" ht="27.75" customHeight="1">
      <c r="A20" s="58"/>
      <c r="B20" s="54" t="s">
        <v>37</v>
      </c>
      <c r="C20" s="54"/>
      <c r="D20" s="55">
        <v>2</v>
      </c>
      <c r="E20" s="55"/>
      <c r="F20" s="43">
        <v>0.0611</v>
      </c>
      <c r="G20" s="42" t="s">
        <v>38</v>
      </c>
    </row>
    <row r="21" spans="1:7" ht="27.75" customHeight="1">
      <c r="A21" s="58"/>
      <c r="B21" s="54" t="s">
        <v>39</v>
      </c>
      <c r="C21" s="54"/>
      <c r="D21" s="55">
        <v>3</v>
      </c>
      <c r="E21" s="55"/>
      <c r="F21" s="21">
        <v>0.4454</v>
      </c>
      <c r="G21" s="42" t="s">
        <v>38</v>
      </c>
    </row>
    <row r="22" spans="1:7" ht="27.75" customHeight="1">
      <c r="A22" s="58"/>
      <c r="B22" s="54" t="s">
        <v>40</v>
      </c>
      <c r="C22" s="54"/>
      <c r="D22" s="55">
        <v>4</v>
      </c>
      <c r="E22" s="55"/>
      <c r="F22" s="44">
        <v>5.4255</v>
      </c>
      <c r="G22" s="42" t="s">
        <v>38</v>
      </c>
    </row>
    <row r="23" spans="1:7" ht="27.75" customHeight="1">
      <c r="A23" s="58"/>
      <c r="B23" s="54" t="s">
        <v>41</v>
      </c>
      <c r="C23" s="54"/>
      <c r="D23" s="55">
        <v>5</v>
      </c>
      <c r="E23" s="55"/>
      <c r="F23" s="44">
        <v>0.0978</v>
      </c>
      <c r="G23" s="45" t="s">
        <v>42</v>
      </c>
    </row>
    <row r="24" spans="1:7" ht="27.75" customHeight="1">
      <c r="A24" s="58"/>
      <c r="B24" s="56"/>
      <c r="C24" s="56"/>
      <c r="D24" s="56"/>
      <c r="E24" s="56"/>
      <c r="F24" s="46"/>
      <c r="G24" s="46"/>
    </row>
    <row r="25" spans="1:7" ht="27.75" customHeight="1">
      <c r="A25" s="58"/>
      <c r="B25" s="56"/>
      <c r="C25" s="56"/>
      <c r="D25" s="56"/>
      <c r="E25" s="56"/>
      <c r="F25" s="47"/>
      <c r="G25" s="17"/>
    </row>
    <row r="26" spans="1:7" ht="27.75" customHeight="1">
      <c r="A26" s="58"/>
      <c r="B26" s="56"/>
      <c r="C26" s="56"/>
      <c r="D26" s="56"/>
      <c r="E26" s="56"/>
      <c r="F26" s="40"/>
      <c r="G26" s="40"/>
    </row>
  </sheetData>
  <sheetProtection/>
  <mergeCells count="42">
    <mergeCell ref="A18:A26"/>
    <mergeCell ref="B10:B15"/>
    <mergeCell ref="E6:E7"/>
    <mergeCell ref="B6:D7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7:D17"/>
    <mergeCell ref="B18:C18"/>
    <mergeCell ref="D18:E18"/>
    <mergeCell ref="B19:C19"/>
    <mergeCell ref="D19:E19"/>
    <mergeCell ref="B20:C20"/>
    <mergeCell ref="D20:E20"/>
    <mergeCell ref="C11:D11"/>
    <mergeCell ref="C12:D12"/>
    <mergeCell ref="C13:D13"/>
    <mergeCell ref="C14:D14"/>
    <mergeCell ref="C15:D15"/>
    <mergeCell ref="B16:D16"/>
    <mergeCell ref="A5:C5"/>
    <mergeCell ref="E5:F5"/>
    <mergeCell ref="F6:G6"/>
    <mergeCell ref="B8:D8"/>
    <mergeCell ref="B9:D9"/>
    <mergeCell ref="C10:D10"/>
    <mergeCell ref="A6:A17"/>
    <mergeCell ref="A1:G1"/>
    <mergeCell ref="A2:G2"/>
    <mergeCell ref="A3:C3"/>
    <mergeCell ref="D3:G3"/>
    <mergeCell ref="A4:C4"/>
    <mergeCell ref="D4:G4"/>
  </mergeCells>
  <printOptions/>
  <pageMargins left="0.75" right="0.75" top="1" bottom="1" header="0.5" footer="0.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7">
      <selection activeCell="F22" sqref="F22"/>
    </sheetView>
  </sheetViews>
  <sheetFormatPr defaultColWidth="9.00390625" defaultRowHeight="14.25"/>
  <cols>
    <col min="1" max="1" width="3.875" style="0" customWidth="1"/>
    <col min="2" max="2" width="12.25390625" style="0" customWidth="1"/>
    <col min="3" max="3" width="13.875" style="0" customWidth="1"/>
    <col min="4" max="4" width="3.75390625" style="0" customWidth="1"/>
    <col min="5" max="5" width="12.50390625" style="0" customWidth="1"/>
    <col min="6" max="6" width="13.875" style="0" customWidth="1"/>
    <col min="7" max="7" width="19.00390625" style="0" customWidth="1"/>
    <col min="8" max="8" width="79.625" style="0" customWidth="1"/>
  </cols>
  <sheetData>
    <row r="1" spans="1:7" ht="52.5" customHeight="1">
      <c r="A1" s="61" t="s">
        <v>45</v>
      </c>
      <c r="B1" s="61"/>
      <c r="C1" s="61"/>
      <c r="D1" s="61"/>
      <c r="E1" s="61"/>
      <c r="F1" s="61"/>
      <c r="G1" s="61"/>
    </row>
    <row r="2" spans="1:7" ht="21" customHeight="1">
      <c r="A2" s="62"/>
      <c r="B2" s="62"/>
      <c r="C2" s="62"/>
      <c r="D2" s="62"/>
      <c r="E2" s="62"/>
      <c r="F2" s="62"/>
      <c r="G2" s="62"/>
    </row>
    <row r="3" spans="1:7" ht="20.25" customHeight="1">
      <c r="A3" s="63" t="s">
        <v>46</v>
      </c>
      <c r="B3" s="63"/>
      <c r="C3" s="63"/>
      <c r="D3" s="63"/>
      <c r="E3" s="63"/>
      <c r="F3" s="63"/>
      <c r="G3" s="63"/>
    </row>
    <row r="4" spans="1:7" ht="27.75" customHeight="1">
      <c r="A4" s="64" t="s">
        <v>47</v>
      </c>
      <c r="B4" s="64"/>
      <c r="C4" s="64"/>
      <c r="D4" s="76" t="s">
        <v>48</v>
      </c>
      <c r="E4" s="77"/>
      <c r="F4" s="64" t="s">
        <v>17</v>
      </c>
      <c r="G4" s="64"/>
    </row>
    <row r="5" spans="1:7" ht="27.75" customHeight="1">
      <c r="A5" s="64"/>
      <c r="B5" s="64"/>
      <c r="C5" s="64"/>
      <c r="D5" s="78"/>
      <c r="E5" s="79"/>
      <c r="F5" s="10" t="s">
        <v>18</v>
      </c>
      <c r="G5" s="10" t="s">
        <v>19</v>
      </c>
    </row>
    <row r="6" spans="1:7" ht="27.75" customHeight="1">
      <c r="A6" s="64" t="s">
        <v>49</v>
      </c>
      <c r="B6" s="64"/>
      <c r="C6" s="64"/>
      <c r="D6" s="65">
        <v>7.121</v>
      </c>
      <c r="E6" s="66"/>
      <c r="F6" s="27">
        <v>0</v>
      </c>
      <c r="G6" s="27">
        <v>7.121</v>
      </c>
    </row>
    <row r="7" spans="1:7" ht="39" customHeight="1">
      <c r="A7" s="64" t="s">
        <v>50</v>
      </c>
      <c r="B7" s="64"/>
      <c r="C7" s="64"/>
      <c r="D7" s="65">
        <v>0.9825</v>
      </c>
      <c r="E7" s="66"/>
      <c r="F7" s="34">
        <v>0</v>
      </c>
      <c r="G7" s="27">
        <v>0.9825</v>
      </c>
    </row>
    <row r="8" spans="1:7" ht="27.75" customHeight="1">
      <c r="A8" s="64" t="s">
        <v>51</v>
      </c>
      <c r="B8" s="64"/>
      <c r="C8" s="64"/>
      <c r="D8" s="64"/>
      <c r="E8" s="64"/>
      <c r="F8" s="64"/>
      <c r="G8" s="64"/>
    </row>
    <row r="9" spans="1:7" ht="27.75" customHeight="1">
      <c r="A9" s="64" t="s">
        <v>52</v>
      </c>
      <c r="B9" s="64"/>
      <c r="C9" s="64"/>
      <c r="D9" s="67" t="s">
        <v>53</v>
      </c>
      <c r="E9" s="68"/>
      <c r="F9" s="68"/>
      <c r="G9" s="69"/>
    </row>
    <row r="10" spans="1:7" ht="27.75" customHeight="1">
      <c r="A10" s="64" t="s">
        <v>54</v>
      </c>
      <c r="B10" s="10" t="s">
        <v>55</v>
      </c>
      <c r="C10" s="10"/>
      <c r="D10" s="73" t="s">
        <v>54</v>
      </c>
      <c r="E10" s="67" t="s">
        <v>55</v>
      </c>
      <c r="F10" s="69"/>
      <c r="G10" s="19"/>
    </row>
    <row r="11" spans="1:7" ht="27.75" customHeight="1">
      <c r="A11" s="64"/>
      <c r="B11" s="10" t="s">
        <v>56</v>
      </c>
      <c r="C11" s="10"/>
      <c r="D11" s="74"/>
      <c r="E11" s="67" t="s">
        <v>56</v>
      </c>
      <c r="F11" s="69"/>
      <c r="G11" s="19"/>
    </row>
    <row r="12" spans="1:7" ht="27.75" customHeight="1">
      <c r="A12" s="64"/>
      <c r="B12" s="10" t="s">
        <v>57</v>
      </c>
      <c r="C12" s="10"/>
      <c r="D12" s="74"/>
      <c r="E12" s="67" t="s">
        <v>57</v>
      </c>
      <c r="F12" s="69"/>
      <c r="G12" s="19"/>
    </row>
    <row r="13" spans="1:7" ht="27.75" customHeight="1">
      <c r="A13" s="64"/>
      <c r="B13" s="10" t="s">
        <v>58</v>
      </c>
      <c r="C13" s="10" t="s">
        <v>59</v>
      </c>
      <c r="D13" s="74"/>
      <c r="E13" s="67" t="s">
        <v>58</v>
      </c>
      <c r="F13" s="69"/>
      <c r="G13" s="19"/>
    </row>
    <row r="14" spans="1:7" ht="27.75" customHeight="1">
      <c r="A14" s="64"/>
      <c r="B14" s="10" t="s">
        <v>60</v>
      </c>
      <c r="C14" s="10" t="s">
        <v>59</v>
      </c>
      <c r="D14" s="75"/>
      <c r="E14" s="67" t="s">
        <v>60</v>
      </c>
      <c r="F14" s="69"/>
      <c r="G14" s="19"/>
    </row>
    <row r="15" spans="1:7" ht="27.75" customHeight="1">
      <c r="A15" s="64" t="s">
        <v>61</v>
      </c>
      <c r="B15" s="64"/>
      <c r="C15" s="64"/>
      <c r="D15" s="64"/>
      <c r="E15" s="64"/>
      <c r="F15" s="64"/>
      <c r="G15" s="64"/>
    </row>
    <row r="16" spans="1:7" ht="37.5" customHeight="1">
      <c r="A16" s="67" t="s">
        <v>62</v>
      </c>
      <c r="B16" s="68"/>
      <c r="C16" s="68"/>
      <c r="D16" s="68"/>
      <c r="E16" s="67" t="s">
        <v>63</v>
      </c>
      <c r="F16" s="68"/>
      <c r="G16" s="69"/>
    </row>
    <row r="17" spans="1:7" ht="28.5" customHeight="1">
      <c r="A17" s="64" t="s">
        <v>64</v>
      </c>
      <c r="B17" s="64"/>
      <c r="C17" s="67" t="s">
        <v>65</v>
      </c>
      <c r="D17" s="69"/>
      <c r="E17" s="68" t="s">
        <v>49</v>
      </c>
      <c r="F17" s="69"/>
      <c r="G17" s="10" t="s">
        <v>66</v>
      </c>
    </row>
    <row r="18" spans="1:7" ht="28.5" customHeight="1">
      <c r="A18" s="65">
        <v>7.121</v>
      </c>
      <c r="B18" s="66"/>
      <c r="C18" s="70"/>
      <c r="D18" s="71"/>
      <c r="E18" s="65">
        <v>7.121</v>
      </c>
      <c r="F18" s="66"/>
      <c r="G18" s="35">
        <v>0.9825</v>
      </c>
    </row>
    <row r="19" spans="1:7" ht="26.25" customHeight="1">
      <c r="A19" s="80" t="s">
        <v>67</v>
      </c>
      <c r="B19" s="81"/>
      <c r="C19" s="81"/>
      <c r="D19" s="81"/>
      <c r="E19" s="81"/>
      <c r="F19" s="81"/>
      <c r="G19" s="82"/>
    </row>
    <row r="20" spans="1:8" ht="81.75" customHeight="1">
      <c r="A20" s="83"/>
      <c r="B20" s="84"/>
      <c r="C20" s="84"/>
      <c r="D20" s="84"/>
      <c r="E20" s="84"/>
      <c r="F20" s="84"/>
      <c r="G20" s="85"/>
      <c r="H20" s="36"/>
    </row>
    <row r="21" spans="1:7" ht="29.25" customHeight="1">
      <c r="A21" s="120" t="s">
        <v>140</v>
      </c>
      <c r="B21" s="72"/>
      <c r="C21" s="72"/>
      <c r="D21" s="37"/>
      <c r="E21" s="1"/>
      <c r="F21" s="1"/>
      <c r="G21" s="1"/>
    </row>
  </sheetData>
  <sheetProtection/>
  <mergeCells count="31">
    <mergeCell ref="A21:C21"/>
    <mergeCell ref="A10:A14"/>
    <mergeCell ref="D10:D14"/>
    <mergeCell ref="A4:C5"/>
    <mergeCell ref="D4:E5"/>
    <mergeCell ref="A19:G20"/>
    <mergeCell ref="A17:B17"/>
    <mergeCell ref="C17:D17"/>
    <mergeCell ref="E17:F17"/>
    <mergeCell ref="A18:B18"/>
    <mergeCell ref="C18:D18"/>
    <mergeCell ref="E18:F18"/>
    <mergeCell ref="E11:F11"/>
    <mergeCell ref="E12:F12"/>
    <mergeCell ref="E13:F13"/>
    <mergeCell ref="E14:F14"/>
    <mergeCell ref="A15:G15"/>
    <mergeCell ref="A16:D16"/>
    <mergeCell ref="E16:G16"/>
    <mergeCell ref="A7:C7"/>
    <mergeCell ref="D7:E7"/>
    <mergeCell ref="A8:G8"/>
    <mergeCell ref="A9:C9"/>
    <mergeCell ref="D9:G9"/>
    <mergeCell ref="E10:F10"/>
    <mergeCell ref="A1:G1"/>
    <mergeCell ref="A2:G2"/>
    <mergeCell ref="A3:G3"/>
    <mergeCell ref="F4:G4"/>
    <mergeCell ref="A6:C6"/>
    <mergeCell ref="D6:E6"/>
  </mergeCells>
  <printOptions/>
  <pageMargins left="0.75" right="0.75" top="0.9798611111111111" bottom="0.9798611111111111" header="0.5097222222222222" footer="0.509722222222222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85" workbookViewId="0" topLeftCell="A1">
      <selection activeCell="A10" sqref="A10:E10"/>
    </sheetView>
  </sheetViews>
  <sheetFormatPr defaultColWidth="9.00390625" defaultRowHeight="14.25"/>
  <cols>
    <col min="1" max="1" width="14.50390625" style="0" customWidth="1"/>
    <col min="2" max="2" width="12.875" style="0" customWidth="1"/>
    <col min="3" max="3" width="17.875" style="0" customWidth="1"/>
    <col min="4" max="4" width="11.75390625" style="0" customWidth="1"/>
    <col min="5" max="5" width="23.375" style="0" customWidth="1"/>
    <col min="6" max="6" width="10.875" style="25" customWidth="1"/>
    <col min="7" max="7" width="11.25390625" style="25" customWidth="1"/>
  </cols>
  <sheetData>
    <row r="1" spans="1:7" ht="28.5" customHeight="1">
      <c r="A1" s="61" t="s">
        <v>68</v>
      </c>
      <c r="B1" s="61"/>
      <c r="C1" s="61"/>
      <c r="D1" s="61"/>
      <c r="E1" s="61"/>
      <c r="F1" s="3"/>
      <c r="G1" s="3"/>
    </row>
    <row r="2" spans="1:8" ht="24.75" customHeight="1">
      <c r="A2" s="86" t="s">
        <v>69</v>
      </c>
      <c r="B2" s="86"/>
      <c r="C2" s="86"/>
      <c r="D2" s="86"/>
      <c r="E2" s="86"/>
      <c r="F2" s="6"/>
      <c r="G2" s="6"/>
      <c r="H2" s="7"/>
    </row>
    <row r="3" spans="1:7" ht="27.75" customHeight="1">
      <c r="A3" s="26" t="s">
        <v>70</v>
      </c>
      <c r="B3" s="87">
        <v>0.9825</v>
      </c>
      <c r="C3" s="88"/>
      <c r="D3" s="88"/>
      <c r="E3" s="88"/>
      <c r="F3" s="4"/>
      <c r="G3" s="4"/>
    </row>
    <row r="4" spans="1:7" ht="36.75" customHeight="1">
      <c r="A4" s="26" t="s">
        <v>71</v>
      </c>
      <c r="B4" s="26">
        <v>0</v>
      </c>
      <c r="C4" s="26" t="s">
        <v>72</v>
      </c>
      <c r="D4" s="89">
        <v>0</v>
      </c>
      <c r="E4" s="89"/>
      <c r="F4" s="4"/>
      <c r="G4" s="4"/>
    </row>
    <row r="5" spans="1:7" ht="30" customHeight="1">
      <c r="A5" s="26" t="s">
        <v>73</v>
      </c>
      <c r="B5" s="90" t="s">
        <v>9</v>
      </c>
      <c r="C5" s="90"/>
      <c r="D5" s="90"/>
      <c r="E5" s="90"/>
      <c r="F5" s="4"/>
      <c r="G5" s="4"/>
    </row>
    <row r="6" spans="1:7" ht="27" customHeight="1">
      <c r="A6" s="26" t="s">
        <v>74</v>
      </c>
      <c r="B6" s="90" t="s">
        <v>75</v>
      </c>
      <c r="C6" s="90"/>
      <c r="D6" s="90"/>
      <c r="E6" s="90"/>
      <c r="F6" s="4"/>
      <c r="G6" s="4"/>
    </row>
    <row r="7" spans="1:7" ht="36.75" customHeight="1">
      <c r="A7" s="89" t="s">
        <v>76</v>
      </c>
      <c r="B7" s="28" t="s">
        <v>77</v>
      </c>
      <c r="C7" s="28">
        <v>0</v>
      </c>
      <c r="D7" s="28" t="s">
        <v>78</v>
      </c>
      <c r="E7" s="28">
        <v>0</v>
      </c>
      <c r="F7" s="4"/>
      <c r="G7" s="4"/>
    </row>
    <row r="8" spans="1:7" ht="34.5" customHeight="1">
      <c r="A8" s="89"/>
      <c r="B8" s="28" t="s">
        <v>79</v>
      </c>
      <c r="C8" s="28">
        <v>0</v>
      </c>
      <c r="D8" s="28" t="s">
        <v>78</v>
      </c>
      <c r="E8" s="28">
        <v>0</v>
      </c>
      <c r="F8" s="4"/>
      <c r="G8" s="4"/>
    </row>
    <row r="9" spans="1:7" ht="30" customHeight="1">
      <c r="A9" s="26" t="s">
        <v>80</v>
      </c>
      <c r="B9" s="91" t="s">
        <v>81</v>
      </c>
      <c r="C9" s="92"/>
      <c r="D9" s="92"/>
      <c r="E9" s="92"/>
      <c r="F9" s="4"/>
      <c r="G9" s="4"/>
    </row>
    <row r="10" spans="1:7" ht="27.75" customHeight="1">
      <c r="A10" s="93" t="s">
        <v>82</v>
      </c>
      <c r="B10" s="93"/>
      <c r="C10" s="93"/>
      <c r="D10" s="93"/>
      <c r="E10" s="93"/>
      <c r="F10" s="4"/>
      <c r="G10" s="4"/>
    </row>
    <row r="11" spans="1:7" ht="22.5" customHeight="1">
      <c r="A11" s="93"/>
      <c r="B11" s="93"/>
      <c r="C11" s="26" t="s">
        <v>83</v>
      </c>
      <c r="D11" s="89" t="s">
        <v>84</v>
      </c>
      <c r="E11" s="89"/>
      <c r="F11" s="4"/>
      <c r="G11" s="4"/>
    </row>
    <row r="12" spans="1:7" ht="27" customHeight="1">
      <c r="A12" s="93" t="s">
        <v>85</v>
      </c>
      <c r="B12" s="93"/>
      <c r="C12" s="29">
        <v>0.9825</v>
      </c>
      <c r="D12" s="94">
        <v>0.9825</v>
      </c>
      <c r="E12" s="89"/>
      <c r="F12" s="30"/>
      <c r="G12" s="30"/>
    </row>
    <row r="13" spans="1:7" ht="21.75" customHeight="1">
      <c r="A13" s="93" t="s">
        <v>86</v>
      </c>
      <c r="B13" s="93"/>
      <c r="C13" s="26">
        <v>0.9825</v>
      </c>
      <c r="D13" s="89">
        <v>0.9825</v>
      </c>
      <c r="E13" s="89"/>
      <c r="F13" s="4"/>
      <c r="G13" s="4"/>
    </row>
    <row r="14" spans="1:7" ht="27.75" customHeight="1">
      <c r="A14" s="93" t="s">
        <v>87</v>
      </c>
      <c r="B14" s="93"/>
      <c r="C14" s="28">
        <v>13176</v>
      </c>
      <c r="D14" s="90">
        <v>13176</v>
      </c>
      <c r="E14" s="90"/>
      <c r="F14" s="4"/>
      <c r="G14" s="4"/>
    </row>
    <row r="15" spans="1:7" ht="24.75" customHeight="1">
      <c r="A15" s="89" t="s">
        <v>88</v>
      </c>
      <c r="B15" s="95"/>
      <c r="C15" s="95"/>
      <c r="D15" s="95"/>
      <c r="E15" s="95"/>
      <c r="F15" s="31"/>
      <c r="G15" s="31"/>
    </row>
    <row r="16" spans="1:7" ht="37.5" customHeight="1">
      <c r="A16" s="26" t="s">
        <v>89</v>
      </c>
      <c r="B16" s="26" t="s">
        <v>90</v>
      </c>
      <c r="C16" s="26" t="s">
        <v>91</v>
      </c>
      <c r="D16" s="32" t="s">
        <v>92</v>
      </c>
      <c r="E16" s="26" t="s">
        <v>93</v>
      </c>
      <c r="F16" s="4"/>
      <c r="G16" s="4"/>
    </row>
    <row r="17" spans="1:7" ht="21.75" customHeight="1">
      <c r="A17" s="26"/>
      <c r="B17" s="26"/>
      <c r="C17" s="26"/>
      <c r="D17" s="26"/>
      <c r="E17" s="26"/>
      <c r="F17" s="5"/>
      <c r="G17" s="5"/>
    </row>
    <row r="18" spans="1:7" ht="21.75" customHeight="1">
      <c r="A18" s="26"/>
      <c r="B18" s="26"/>
      <c r="C18" s="26"/>
      <c r="D18" s="26"/>
      <c r="E18" s="26"/>
      <c r="F18" s="5"/>
      <c r="G18" s="5"/>
    </row>
    <row r="19" spans="1:7" ht="31.5" customHeight="1">
      <c r="A19" s="26" t="s">
        <v>94</v>
      </c>
      <c r="B19" s="26" t="s">
        <v>90</v>
      </c>
      <c r="C19" s="26" t="s">
        <v>95</v>
      </c>
      <c r="D19" s="32" t="s">
        <v>92</v>
      </c>
      <c r="E19" s="26" t="s">
        <v>93</v>
      </c>
      <c r="F19" s="8"/>
      <c r="G19" s="8"/>
    </row>
    <row r="20" spans="1:7" ht="25.5" customHeight="1">
      <c r="A20" s="26"/>
      <c r="B20" s="26"/>
      <c r="C20" s="26"/>
      <c r="D20" s="26"/>
      <c r="E20" s="26"/>
      <c r="F20" s="8"/>
      <c r="G20" s="8"/>
    </row>
    <row r="21" spans="1:7" ht="21.75" customHeight="1">
      <c r="A21" s="26"/>
      <c r="B21" s="26"/>
      <c r="C21" s="26"/>
      <c r="D21" s="26"/>
      <c r="E21" s="26"/>
      <c r="F21" s="8"/>
      <c r="G21" s="8"/>
    </row>
    <row r="22" spans="1:7" ht="34.5" customHeight="1">
      <c r="A22" s="32" t="s">
        <v>96</v>
      </c>
      <c r="B22" s="32" t="s">
        <v>90</v>
      </c>
      <c r="C22" s="26" t="s">
        <v>97</v>
      </c>
      <c r="D22" s="32" t="s">
        <v>92</v>
      </c>
      <c r="E22" s="26" t="s">
        <v>93</v>
      </c>
      <c r="F22" s="8"/>
      <c r="G22" s="8"/>
    </row>
    <row r="23" spans="1:7" ht="19.5" customHeight="1">
      <c r="A23" s="33"/>
      <c r="B23" s="33"/>
      <c r="C23" s="33"/>
      <c r="D23" s="33"/>
      <c r="E23" s="33"/>
      <c r="F23" s="8"/>
      <c r="G23" s="8"/>
    </row>
    <row r="24" spans="1:7" ht="19.5" customHeight="1">
      <c r="A24" s="33"/>
      <c r="B24" s="33"/>
      <c r="C24" s="33"/>
      <c r="D24" s="33"/>
      <c r="E24" s="33"/>
      <c r="F24" s="8"/>
      <c r="G24" s="8"/>
    </row>
  </sheetData>
  <sheetProtection/>
  <mergeCells count="18">
    <mergeCell ref="A13:B13"/>
    <mergeCell ref="D13:E13"/>
    <mergeCell ref="A14:B14"/>
    <mergeCell ref="D14:E14"/>
    <mergeCell ref="A15:E15"/>
    <mergeCell ref="A7:A8"/>
    <mergeCell ref="B9:E9"/>
    <mergeCell ref="A10:E10"/>
    <mergeCell ref="A11:B11"/>
    <mergeCell ref="D11:E11"/>
    <mergeCell ref="A12:B12"/>
    <mergeCell ref="D12:E12"/>
    <mergeCell ref="A1:E1"/>
    <mergeCell ref="A2:E2"/>
    <mergeCell ref="B3:E3"/>
    <mergeCell ref="D4:E4"/>
    <mergeCell ref="B5:E5"/>
    <mergeCell ref="B6:E6"/>
  </mergeCells>
  <printOptions/>
  <pageMargins left="0.75" right="0.75" top="1" bottom="1" header="0.5" footer="0.5"/>
  <pageSetup horizontalDpi="300" verticalDpi="300" orientation="portrait" paperSize="9"/>
  <ignoredErrors>
    <ignoredError sqref="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zoomScaleSheetLayoutView="100" workbookViewId="0" topLeftCell="A1">
      <selection activeCell="E10" sqref="E10:G10"/>
    </sheetView>
  </sheetViews>
  <sheetFormatPr defaultColWidth="9.00390625" defaultRowHeight="14.25"/>
  <cols>
    <col min="1" max="1" width="6.75390625" style="0" customWidth="1"/>
    <col min="2" max="2" width="7.875" style="0" customWidth="1"/>
    <col min="3" max="3" width="10.625" style="0" customWidth="1"/>
    <col min="5" max="5" width="14.125" style="0" customWidth="1"/>
    <col min="6" max="6" width="14.875" style="0" customWidth="1"/>
    <col min="7" max="7" width="17.50390625" style="0" customWidth="1"/>
    <col min="9" max="9" width="23.00390625" style="0" customWidth="1"/>
  </cols>
  <sheetData>
    <row r="1" spans="1:7" ht="24.75">
      <c r="A1" s="96" t="s">
        <v>98</v>
      </c>
      <c r="B1" s="96"/>
      <c r="C1" s="96"/>
      <c r="D1" s="96"/>
      <c r="E1" s="96"/>
      <c r="F1" s="96"/>
      <c r="G1" s="96"/>
    </row>
    <row r="2" spans="1:7" ht="24.75" customHeight="1">
      <c r="A2" s="97" t="s">
        <v>99</v>
      </c>
      <c r="B2" s="97"/>
      <c r="C2" s="97"/>
      <c r="D2" s="97"/>
      <c r="E2" s="97"/>
      <c r="F2" s="97"/>
      <c r="G2" s="97"/>
    </row>
    <row r="3" spans="1:7" ht="27" customHeight="1">
      <c r="A3" s="110" t="s">
        <v>100</v>
      </c>
      <c r="B3" s="111"/>
      <c r="C3" s="13" t="s">
        <v>101</v>
      </c>
      <c r="D3" s="98" t="s">
        <v>102</v>
      </c>
      <c r="E3" s="99"/>
      <c r="F3" s="99"/>
      <c r="G3" s="100"/>
    </row>
    <row r="4" spans="1:7" ht="61.5" customHeight="1">
      <c r="A4" s="112"/>
      <c r="B4" s="113"/>
      <c r="C4" s="13" t="s">
        <v>103</v>
      </c>
      <c r="D4" s="98" t="s">
        <v>104</v>
      </c>
      <c r="E4" s="99"/>
      <c r="F4" s="99"/>
      <c r="G4" s="100"/>
    </row>
    <row r="5" spans="1:7" ht="39" customHeight="1">
      <c r="A5" s="59" t="s">
        <v>105</v>
      </c>
      <c r="B5" s="59"/>
      <c r="C5" s="101" t="s">
        <v>106</v>
      </c>
      <c r="D5" s="101"/>
      <c r="E5" s="101"/>
      <c r="F5" s="101"/>
      <c r="G5" s="101"/>
    </row>
    <row r="6" spans="1:9" ht="66" customHeight="1">
      <c r="A6" s="107" t="s">
        <v>107</v>
      </c>
      <c r="B6" s="59" t="s">
        <v>47</v>
      </c>
      <c r="C6" s="102"/>
      <c r="D6" s="13" t="s">
        <v>108</v>
      </c>
      <c r="E6" s="13" t="s">
        <v>109</v>
      </c>
      <c r="F6" s="13" t="s">
        <v>110</v>
      </c>
      <c r="G6" s="13" t="s">
        <v>111</v>
      </c>
      <c r="I6" s="24"/>
    </row>
    <row r="7" spans="1:9" ht="31.5" customHeight="1">
      <c r="A7" s="108"/>
      <c r="B7" s="59" t="s">
        <v>112</v>
      </c>
      <c r="C7" s="13" t="s">
        <v>113</v>
      </c>
      <c r="D7" s="20">
        <v>0.9825</v>
      </c>
      <c r="E7" s="21">
        <v>3.204</v>
      </c>
      <c r="F7" s="21">
        <v>10</v>
      </c>
      <c r="G7" s="21">
        <v>15</v>
      </c>
      <c r="I7" s="24"/>
    </row>
    <row r="8" spans="1:9" ht="31.5" customHeight="1">
      <c r="A8" s="108"/>
      <c r="B8" s="59"/>
      <c r="C8" s="13" t="s">
        <v>114</v>
      </c>
      <c r="D8" s="20">
        <v>0</v>
      </c>
      <c r="E8" s="21"/>
      <c r="F8" s="21"/>
      <c r="G8" s="21"/>
      <c r="I8" s="24"/>
    </row>
    <row r="9" spans="1:9" ht="31.5" customHeight="1">
      <c r="A9" s="108"/>
      <c r="B9" s="52"/>
      <c r="C9" s="13" t="s">
        <v>115</v>
      </c>
      <c r="D9" s="20">
        <v>0</v>
      </c>
      <c r="E9" s="22"/>
      <c r="F9" s="21"/>
      <c r="G9" s="21"/>
      <c r="I9" s="24"/>
    </row>
    <row r="10" spans="1:9" ht="48" customHeight="1">
      <c r="A10" s="108"/>
      <c r="B10" s="59" t="s">
        <v>116</v>
      </c>
      <c r="C10" s="59"/>
      <c r="D10" s="14" t="s">
        <v>117</v>
      </c>
      <c r="E10" s="59" t="s">
        <v>118</v>
      </c>
      <c r="F10" s="59"/>
      <c r="G10" s="59"/>
      <c r="I10" s="24"/>
    </row>
    <row r="11" spans="1:9" ht="48" customHeight="1">
      <c r="A11" s="108"/>
      <c r="B11" s="65" t="s">
        <v>25</v>
      </c>
      <c r="C11" s="66"/>
      <c r="D11" s="20">
        <v>0.0542</v>
      </c>
      <c r="E11" s="103">
        <v>57</v>
      </c>
      <c r="F11" s="104"/>
      <c r="G11" s="105"/>
      <c r="I11" s="24"/>
    </row>
    <row r="12" spans="1:9" ht="48" customHeight="1">
      <c r="A12" s="108"/>
      <c r="B12" s="65" t="s">
        <v>24</v>
      </c>
      <c r="C12" s="66"/>
      <c r="D12" s="23">
        <v>5.6666</v>
      </c>
      <c r="E12" s="103">
        <v>30</v>
      </c>
      <c r="F12" s="104"/>
      <c r="G12" s="105"/>
      <c r="I12" s="24"/>
    </row>
    <row r="13" spans="1:9" ht="48" customHeight="1">
      <c r="A13" s="108"/>
      <c r="B13" s="65" t="s">
        <v>26</v>
      </c>
      <c r="C13" s="66"/>
      <c r="D13" s="20">
        <v>0</v>
      </c>
      <c r="E13" s="103"/>
      <c r="F13" s="104"/>
      <c r="G13" s="105"/>
      <c r="I13" s="24"/>
    </row>
    <row r="14" spans="1:9" ht="48" customHeight="1">
      <c r="A14" s="108"/>
      <c r="B14" s="106" t="s">
        <v>119</v>
      </c>
      <c r="C14" s="105"/>
      <c r="D14" s="20">
        <v>0.4177</v>
      </c>
      <c r="E14" s="103">
        <v>30</v>
      </c>
      <c r="F14" s="104"/>
      <c r="G14" s="105"/>
      <c r="I14" s="24"/>
    </row>
    <row r="15" spans="1:9" ht="48" customHeight="1">
      <c r="A15" s="108"/>
      <c r="B15" s="65" t="s">
        <v>120</v>
      </c>
      <c r="C15" s="66"/>
      <c r="D15" s="20">
        <v>6.3445</v>
      </c>
      <c r="E15" s="103">
        <v>80.1</v>
      </c>
      <c r="F15" s="104"/>
      <c r="G15" s="105"/>
      <c r="I15" s="24"/>
    </row>
    <row r="16" spans="1:9" ht="39" customHeight="1">
      <c r="A16" s="109"/>
      <c r="B16" s="65" t="s">
        <v>121</v>
      </c>
      <c r="C16" s="66"/>
      <c r="D16" s="20">
        <v>0</v>
      </c>
      <c r="E16" s="103"/>
      <c r="F16" s="104"/>
      <c r="G16" s="105"/>
      <c r="I16" s="24"/>
    </row>
  </sheetData>
  <sheetProtection/>
  <mergeCells count="24">
    <mergeCell ref="B16:C16"/>
    <mergeCell ref="E16:G16"/>
    <mergeCell ref="A6:A16"/>
    <mergeCell ref="B7:B9"/>
    <mergeCell ref="A3:B4"/>
    <mergeCell ref="B13:C13"/>
    <mergeCell ref="E13:G13"/>
    <mergeCell ref="B14:C14"/>
    <mergeCell ref="E14:G14"/>
    <mergeCell ref="B15:C15"/>
    <mergeCell ref="E15:G15"/>
    <mergeCell ref="B6:C6"/>
    <mergeCell ref="B10:C10"/>
    <mergeCell ref="E10:G10"/>
    <mergeCell ref="B11:C11"/>
    <mergeCell ref="E11:G11"/>
    <mergeCell ref="B12:C12"/>
    <mergeCell ref="E12:G12"/>
    <mergeCell ref="A1:G1"/>
    <mergeCell ref="A2:G2"/>
    <mergeCell ref="D3:G3"/>
    <mergeCell ref="D4:G4"/>
    <mergeCell ref="A5:B5"/>
    <mergeCell ref="C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C3" sqref="C3:E3"/>
    </sheetView>
  </sheetViews>
  <sheetFormatPr defaultColWidth="9.00390625" defaultRowHeight="14.25"/>
  <cols>
    <col min="1" max="1" width="8.00390625" style="0" customWidth="1"/>
    <col min="2" max="2" width="13.125" style="0" customWidth="1"/>
    <col min="3" max="3" width="12.625" style="0" customWidth="1"/>
    <col min="4" max="4" width="23.125" style="0" customWidth="1"/>
    <col min="5" max="5" width="16.875" style="0" customWidth="1"/>
  </cols>
  <sheetData>
    <row r="1" spans="1:2" ht="30" customHeight="1">
      <c r="A1" s="114" t="s">
        <v>43</v>
      </c>
      <c r="B1" s="114"/>
    </row>
    <row r="2" spans="1:5" ht="54.75" customHeight="1">
      <c r="A2" s="73" t="s">
        <v>122</v>
      </c>
      <c r="B2" s="10" t="s">
        <v>123</v>
      </c>
      <c r="C2" s="67" t="s">
        <v>124</v>
      </c>
      <c r="D2" s="68"/>
      <c r="E2" s="69"/>
    </row>
    <row r="3" spans="1:5" ht="54" customHeight="1">
      <c r="A3" s="74"/>
      <c r="B3" s="10" t="s">
        <v>125</v>
      </c>
      <c r="C3" s="115">
        <v>30.2462</v>
      </c>
      <c r="D3" s="116"/>
      <c r="E3" s="117"/>
    </row>
    <row r="4" spans="1:5" ht="63" customHeight="1">
      <c r="A4" s="75"/>
      <c r="B4" s="10" t="s">
        <v>126</v>
      </c>
      <c r="C4" s="70">
        <v>0</v>
      </c>
      <c r="D4" s="118"/>
      <c r="E4" s="71"/>
    </row>
    <row r="5" spans="1:5" ht="60" customHeight="1">
      <c r="A5" s="67" t="s">
        <v>127</v>
      </c>
      <c r="B5" s="69"/>
      <c r="C5" s="12">
        <v>802.7573</v>
      </c>
      <c r="D5" s="13" t="s">
        <v>128</v>
      </c>
      <c r="E5" s="14">
        <v>59.6159</v>
      </c>
    </row>
    <row r="6" spans="1:5" ht="48.75" customHeight="1">
      <c r="A6" s="76" t="s">
        <v>129</v>
      </c>
      <c r="B6" s="77"/>
      <c r="C6" s="15">
        <f>0.9825/C7</f>
        <v>6.129132875857767</v>
      </c>
      <c r="D6" s="16" t="s">
        <v>130</v>
      </c>
      <c r="E6" s="13">
        <v>4</v>
      </c>
    </row>
    <row r="7" spans="1:5" ht="54" customHeight="1">
      <c r="A7" s="56" t="s">
        <v>131</v>
      </c>
      <c r="B7" s="56"/>
      <c r="C7" s="18">
        <v>0.1603</v>
      </c>
      <c r="D7" s="18" t="s">
        <v>132</v>
      </c>
      <c r="E7" s="18">
        <v>0.0988</v>
      </c>
    </row>
    <row r="8" spans="1:5" ht="63.75" customHeight="1">
      <c r="A8" s="74" t="s">
        <v>133</v>
      </c>
      <c r="B8" s="11" t="s">
        <v>134</v>
      </c>
      <c r="C8" s="78" t="s">
        <v>135</v>
      </c>
      <c r="D8" s="119"/>
      <c r="E8" s="69"/>
    </row>
    <row r="9" spans="1:5" ht="72" customHeight="1">
      <c r="A9" s="74"/>
      <c r="B9" s="10" t="s">
        <v>136</v>
      </c>
      <c r="C9" s="67"/>
      <c r="D9" s="68"/>
      <c r="E9" s="69"/>
    </row>
    <row r="10" spans="1:5" ht="105" customHeight="1">
      <c r="A10" s="74"/>
      <c r="B10" s="9" t="s">
        <v>137</v>
      </c>
      <c r="C10" s="80" t="s">
        <v>138</v>
      </c>
      <c r="D10" s="81"/>
      <c r="E10" s="82"/>
    </row>
    <row r="11" spans="1:5" ht="63" customHeight="1">
      <c r="A11" s="19" t="s">
        <v>44</v>
      </c>
      <c r="B11" s="67" t="s">
        <v>139</v>
      </c>
      <c r="C11" s="68"/>
      <c r="D11" s="68"/>
      <c r="E11" s="69"/>
    </row>
  </sheetData>
  <sheetProtection/>
  <mergeCells count="13">
    <mergeCell ref="A7:B7"/>
    <mergeCell ref="C8:E8"/>
    <mergeCell ref="C9:E9"/>
    <mergeCell ref="C10:E10"/>
    <mergeCell ref="B11:E11"/>
    <mergeCell ref="A2:A4"/>
    <mergeCell ref="A8:A10"/>
    <mergeCell ref="A1:B1"/>
    <mergeCell ref="C2:E2"/>
    <mergeCell ref="C3:E3"/>
    <mergeCell ref="C4:E4"/>
    <mergeCell ref="A5:B5"/>
    <mergeCell ref="A6:B6"/>
  </mergeCells>
  <conditionalFormatting sqref="C5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ウィルベル _フォル エルスリート</cp:lastModifiedBy>
  <cp:lastPrinted>2016-01-29T08:31:39Z</cp:lastPrinted>
  <dcterms:created xsi:type="dcterms:W3CDTF">2009-04-15T02:46:31Z</dcterms:created>
  <dcterms:modified xsi:type="dcterms:W3CDTF">2021-09-22T07:11:31Z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4CE9FFF215814475AC6BCC560119C805</vt:lpwstr>
  </property>
</Properties>
</file>