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5" activeTab="6"/>
  </bookViews>
  <sheets>
    <sheet name="第四批第三年采购期国家组织药品带量采购医保资金结余留用比例情况" sheetId="12" r:id="rId1"/>
    <sheet name="第五批第三年采购期国家组织药品带量采购医保资金结余留用比例情况" sheetId="14" r:id="rId2"/>
    <sheet name="第六批（胰岛素专项）第二年采购期国家组织药品带量采购医保资金结" sheetId="11" r:id="rId3"/>
    <sheet name="第七批第二年采购期国家组织药品带量采购医保资金结余留用比例情况" sheetId="13" r:id="rId4"/>
    <sheet name="第八批首年采购期国家组织药品带量采购医保资金结余留用比例情况表" sheetId="3" r:id="rId5"/>
    <sheet name="头孢西丁注射剂型首年采购期国家组织药品带量采购医保资金结余留用" sheetId="15" r:id="rId6"/>
    <sheet name="第九批首年采购期国家组织药品带量采购医保资金结余留用比例情况表" sheetId="10" r:id="rId7"/>
  </sheets>
  <definedNames>
    <definedName name="_xlnm._FilterDatabase" localSheetId="4" hidden="1">第八批首年采购期国家组织药品带量采购医保资金结余留用比例情况表!$A$2:$X$83</definedName>
    <definedName name="_xlnm.Print_Titles" localSheetId="4">第八批首年采购期国家组织药品带量采购医保资金结余留用比例情况表!$2:$2</definedName>
    <definedName name="_xlnm._FilterDatabase" localSheetId="6" hidden="1">第九批首年采购期国家组织药品带量采购医保资金结余留用比例情况表!$A$2:$X$80</definedName>
    <definedName name="_xlnm.Print_Titles" localSheetId="6">第九批首年采购期国家组织药品带量采购医保资金结余留用比例情况表!$2:$2</definedName>
    <definedName name="_xlnm._FilterDatabase" localSheetId="2" hidden="1">'第六批（胰岛素专项）第二年采购期国家组织药品带量采购医保资金结'!$A$2:$X$48</definedName>
    <definedName name="_xlnm.Print_Titles" localSheetId="2">'第六批（胰岛素专项）第二年采购期国家组织药品带量采购医保资金结'!$2:$2</definedName>
    <definedName name="_xlnm._FilterDatabase" localSheetId="0" hidden="1">第四批第三年采购期国家组织药品带量采购医保资金结余留用比例情况!$A$2:$X$69</definedName>
    <definedName name="_xlnm.Print_Titles" localSheetId="0">第四批第三年采购期国家组织药品带量采购医保资金结余留用比例情况!$2:$2</definedName>
    <definedName name="_xlnm._FilterDatabase" localSheetId="3" hidden="1">第七批第二年采购期国家组织药品带量采购医保资金结余留用比例情况!$A$2:$X$79</definedName>
    <definedName name="_xlnm.Print_Titles" localSheetId="3">第七批第二年采购期国家组织药品带量采购医保资金结余留用比例情况!$2:$2</definedName>
    <definedName name="_xlnm._FilterDatabase" localSheetId="1" hidden="1">第五批第三年采购期国家组织药品带量采购医保资金结余留用比例情况!$A$2:$X$78</definedName>
    <definedName name="_xlnm.Print_Titles" localSheetId="1">第五批第三年采购期国家组织药品带量采购医保资金结余留用比例情况!$2:$2</definedName>
    <definedName name="_xlnm._FilterDatabase" localSheetId="5" hidden="1">头孢西丁注射剂型首年采购期国家组织药品带量采购医保资金结余留用!$A$1:$X$17</definedName>
    <definedName name="_xlnm.Print_Titles" localSheetId="5">头孢西丁注射剂型首年采购期国家组织药品带量采购医保资金结余留用!$2:$2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<sst xmlns="http://schemas.openxmlformats.org/spreadsheetml/2006/main" count="1055" uniqueCount="130">
  <si>
    <t>第四批第三年采购期国家组织药品带量采购医保资金结余留用比例情况表</t>
  </si>
  <si>
    <t>序号</t>
  </si>
  <si>
    <t>医疗机构名称</t>
  </si>
  <si>
    <t>是否完成约定采购量</t>
  </si>
  <si>
    <t>配送金额（元）</t>
  </si>
  <si>
    <t>次月底回款金额（元）</t>
  </si>
  <si>
    <t>30天回款率</t>
  </si>
  <si>
    <t>回款率得分
（按权重转换）</t>
  </si>
  <si>
    <t>住院次均药品费用增长率（%）</t>
  </si>
  <si>
    <t>门诊次均药品费用增长率（%）</t>
  </si>
  <si>
    <t>住院增长率得分（按权重转换）</t>
  </si>
  <si>
    <t>门诊增长率得分（按权重转换）</t>
  </si>
  <si>
    <t>中选产品采购金额</t>
  </si>
  <si>
    <t>非中选产品采购金额</t>
  </si>
  <si>
    <t>非中选产品采购金额占比</t>
  </si>
  <si>
    <t>非中选产品采购金额占比得分（按权重转换）</t>
  </si>
  <si>
    <t>线下采购占比</t>
  </si>
  <si>
    <t>线下采购占比得分（按权重转换）</t>
  </si>
  <si>
    <t>价格违规次数（2023年5月1日-2024年4月30日）</t>
  </si>
  <si>
    <t>集采中选药品的规范流转</t>
  </si>
  <si>
    <t>违规次数</t>
  </si>
  <si>
    <t>落实集采、价格等改革政策得分（按权重转换）</t>
  </si>
  <si>
    <t>合计得分</t>
  </si>
  <si>
    <t>考核等级</t>
  </si>
  <si>
    <t>结余留用比例</t>
  </si>
  <si>
    <t>云浮市云城区人民医院</t>
  </si>
  <si>
    <t>是</t>
  </si>
  <si>
    <t>云浮市云城区河口街社区卫生服务中心</t>
  </si>
  <si>
    <t>否</t>
  </si>
  <si>
    <t>云浮市中医院</t>
  </si>
  <si>
    <t>云浮市妇幼保健院</t>
  </si>
  <si>
    <t>云浮市云城区安塘街社区卫生服务中心</t>
  </si>
  <si>
    <t>云浮市云城区思劳卫生院</t>
  </si>
  <si>
    <t>云浮市云城区南盛镇卫生院</t>
  </si>
  <si>
    <t>云浮市云城区腰古中心卫生院</t>
  </si>
  <si>
    <t>云浮市云城区云城街社区卫生服务中心</t>
  </si>
  <si>
    <t>云浮市人民医院</t>
  </si>
  <si>
    <t>云浮市慢性病防治中心</t>
  </si>
  <si>
    <t>云浮市云安区六都镇卫生院</t>
  </si>
  <si>
    <t>云浮市云安区人民医院</t>
  </si>
  <si>
    <t>云浮市云安区镇安中心卫生院</t>
  </si>
  <si>
    <t>云浮市云安区高村镇卫生院</t>
  </si>
  <si>
    <t>云浮市云安区富林镇卫生院</t>
  </si>
  <si>
    <t>云浮市云安区白石镇卫生院</t>
  </si>
  <si>
    <t>云浮市云安区石城镇卫生院</t>
  </si>
  <si>
    <t>新兴县东成镇卫生院</t>
  </si>
  <si>
    <t>新兴县里洞镇卫生院</t>
  </si>
  <si>
    <t>新兴县六祖镇卫生院</t>
  </si>
  <si>
    <t>新兴县新城镇卫生院</t>
  </si>
  <si>
    <t>新兴县车岗镇卫生院</t>
  </si>
  <si>
    <t>新兴县人民医院</t>
  </si>
  <si>
    <t>新兴县簕竹镇卫生院</t>
  </si>
  <si>
    <t>新兴县水台镇卫生院</t>
  </si>
  <si>
    <t>新兴县中医院</t>
  </si>
  <si>
    <t>新兴县稔村中心卫生院（新兴县第二人民医院）</t>
  </si>
  <si>
    <t>新兴县太平镇卫生院</t>
  </si>
  <si>
    <t>新兴县大江镇卫生院</t>
  </si>
  <si>
    <t>新兴县河头镇卫生院</t>
  </si>
  <si>
    <t>新兴县天堂中心卫生院</t>
  </si>
  <si>
    <t>郁南县平台镇卫生院</t>
  </si>
  <si>
    <t>郁南县建城中心卫生院</t>
  </si>
  <si>
    <t>郁南县中医院</t>
  </si>
  <si>
    <t>郁南县人民医院</t>
  </si>
  <si>
    <t>郁南县通门镇卫生院</t>
  </si>
  <si>
    <t>郁南县第二人民医院</t>
  </si>
  <si>
    <t>郁南县大方镇卫生院</t>
  </si>
  <si>
    <t>郁南县历洞镇卫生院</t>
  </si>
  <si>
    <t>郁南县东坝镇卫生院</t>
  </si>
  <si>
    <t>郁南县大湾镇卫生院</t>
  </si>
  <si>
    <t>郁南县桂圩镇卫生院</t>
  </si>
  <si>
    <t>郁南县宋桂镇卫生院</t>
  </si>
  <si>
    <t>郁南县河口镇卫生院</t>
  </si>
  <si>
    <t>郁南县宝珠镇卫生院</t>
  </si>
  <si>
    <t>郁南县妇幼保健院</t>
  </si>
  <si>
    <t>罗定市罗城街道罗城社区卫生服务中心</t>
  </si>
  <si>
    <t>罗定市连州镇卫生院</t>
  </si>
  <si>
    <t>罗定市泗纶镇中心卫生院</t>
  </si>
  <si>
    <t>罗定市船步镇卫生院</t>
  </si>
  <si>
    <t>罗定市华石镇卫生院</t>
  </si>
  <si>
    <t>罗定市第五人民医院</t>
  </si>
  <si>
    <t>云浮市（罗定）第三人民医院</t>
  </si>
  <si>
    <t>罗定市附城街道附城社区卫生服务中心</t>
  </si>
  <si>
    <t>罗定市人民医院</t>
  </si>
  <si>
    <t>罗定市围底镇中心卫生院</t>
  </si>
  <si>
    <t>罗定市中医院</t>
  </si>
  <si>
    <t>罗定市妇幼保健院</t>
  </si>
  <si>
    <t>罗定市金鸡镇卫生院</t>
  </si>
  <si>
    <t>罗定市太平镇卫生院</t>
  </si>
  <si>
    <t>罗定市苹塘镇卫生院</t>
  </si>
  <si>
    <t>罗定市榃滨镇卫生院</t>
  </si>
  <si>
    <t>罗定市红十字会医院（罗定市罗城医院）</t>
  </si>
  <si>
    <t>罗定市黎少镇中心卫生院（罗定市第二中医院）</t>
  </si>
  <si>
    <t>罗定市素龙街道素龙社区卫生服务中心</t>
  </si>
  <si>
    <t>罗定市 塘镇卫生院</t>
  </si>
  <si>
    <t>第五批第三年采购期国家组织药品带量采购医保资金结余留用比例情况表</t>
  </si>
  <si>
    <t>价格违规次数（2023年10月9日-2024年10月8日）</t>
  </si>
  <si>
    <t>云浮养可血液透析有限公司</t>
  </si>
  <si>
    <t>云浮市云城区社区卫生服务中心（云浮市云城区云城街社区卫生服务中心）</t>
  </si>
  <si>
    <t>云浮市云城区前锋镇卫生院</t>
  </si>
  <si>
    <t>云浮市云城区高峰街社区卫生服务中心</t>
  </si>
  <si>
    <t>云浮市云安区中医院</t>
  </si>
  <si>
    <t>云浮市云安区都杨镇卫生院</t>
  </si>
  <si>
    <t>郁南县千官中心卫生院</t>
  </si>
  <si>
    <t>郁南县南江口镇卫生院</t>
  </si>
  <si>
    <t>新兴县稔村中心卫生院(新兴县第二人民医院)</t>
  </si>
  <si>
    <t>新兴县慢性病防治站</t>
  </si>
  <si>
    <t>新兴县妇幼保健院</t>
  </si>
  <si>
    <t>罗定市双东街道双东社区卫生服务中心</t>
  </si>
  <si>
    <t>罗定市生江镇卫生院</t>
  </si>
  <si>
    <t>罗定市罗平镇卫生院</t>
  </si>
  <si>
    <t>罗定市龙湾镇卫生院</t>
  </si>
  <si>
    <t>罗定市黎少镇中心卫生院</t>
  </si>
  <si>
    <t>罗定市第六人民医院</t>
  </si>
  <si>
    <t>罗定市塘镇卫生院</t>
  </si>
  <si>
    <t>第六批（胰岛素专项）第二年采购期国家组织药品带量采购医保资金结余留用比例情况表</t>
  </si>
  <si>
    <t>价格违规次数（2023年5月31日-2024年5月30日）</t>
  </si>
  <si>
    <t>罗定市罗镜镇中心卫生院</t>
  </si>
  <si>
    <t>罗定市加益镇卫生院</t>
  </si>
  <si>
    <t>第七批第二年采购期国家组织药品带量采购医保资金结余留用比例情况表</t>
  </si>
  <si>
    <t>价格违规次数（2023年11月30日-2024年11月29日）</t>
  </si>
  <si>
    <t>云浮市云安区疾病预防控制中心</t>
  </si>
  <si>
    <t>郁南县慢性病防治站</t>
  </si>
  <si>
    <t>罗定市分界镇卫生院</t>
  </si>
  <si>
    <t>第八批首年采购期国家组织药品带量采购医保资金结余留用比例情况表</t>
  </si>
  <si>
    <t>价格违规次数（2023年7月31日-2024年7月30日）</t>
  </si>
  <si>
    <t>头孢西丁注射剂型首年采购期国家组织药品带量采购医保资金结余留用比例情况表</t>
  </si>
  <si>
    <t>价格违规次数（2024年1月1日-2024年12月31日）</t>
  </si>
  <si>
    <t>第九批首年采购期国家组织药品带量采购医保资金结余留用比例情况表</t>
  </si>
  <si>
    <t>价格违规次数（2024年3月30日-2025年3月29日）</t>
  </si>
  <si>
    <t>罗定市红十字会医院(罗定市罗城医院)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</si>
</sst>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_);[Red]\(0.00\)"/>
  </numFmts>
  <fonts count="33">
    <font>
      <sz val="11"/>
      <color theme="1"/>
      <name val="宋体"/>
      <charset val="134"/>
      <scheme val="minor"/>
    </font>
    <font>
      <sz val="18"/>
      <color theme="1"/>
      <name val="宋体"/>
      <charset val="134"/>
      <scheme val="minor"/>
    </font>
    <font>
      <sz val="12"/>
      <color theme="1"/>
      <name val="宋体"/>
      <charset val="134"/>
    </font>
    <font>
      <sz val="11"/>
      <color theme="1"/>
      <name val="宋体"/>
      <charset val="134"/>
    </font>
    <font>
      <sz val="11"/>
      <name val="宋体"/>
      <charset val="134"/>
      <scheme val="minor"/>
    </font>
    <font>
      <b/>
      <sz val="18"/>
      <color theme="1"/>
      <name val="宋体"/>
      <charset val="134"/>
    </font>
    <font>
      <b/>
      <sz val="18"/>
      <name val="宋体"/>
      <charset val="134"/>
    </font>
    <font>
      <b/>
      <sz val="12"/>
      <color theme="1"/>
      <name val="宋体"/>
      <charset val="1"/>
    </font>
    <font>
      <b/>
      <sz val="12"/>
      <name val="宋体"/>
      <charset val="1"/>
    </font>
    <font>
      <sz val="11"/>
      <name val="宋体"/>
      <charset val="134"/>
    </font>
    <font>
      <sz val="11"/>
      <color rgb="FF000000"/>
      <name val="宋体"/>
      <charset val="134"/>
    </font>
    <font>
      <sz val="11"/>
      <color theme="1"/>
      <name val="宋体"/>
      <charset val="1"/>
    </font>
    <font>
      <sz val="11"/>
      <color indexed="8"/>
      <name val="宋体"/>
      <charset val="134"/>
    </font>
    <font>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cellStyleXfs>
  <cellXfs count="6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lignment vertical="center"/>
    </xf>
    <xf numFmtId="0" fontId="0" fillId="0" borderId="0" xfId="0" applyNumberFormat="1">
      <alignment vertical="center"/>
    </xf>
    <xf numFmtId="0" fontId="4" fillId="0" borderId="0" xfId="0" applyFont="1">
      <alignment vertical="center"/>
    </xf>
    <xf numFmtId="0" fontId="5" fillId="0" borderId="0" xfId="0"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9" fillId="0" borderId="1" xfId="0" applyFont="1" applyFill="1" applyBorder="1" applyAlignment="1">
      <alignment horizontal="center" vertical="center"/>
    </xf>
    <xf numFmtId="176" fontId="3" fillId="0" borderId="1" xfId="0" applyNumberFormat="1" applyFont="1" applyBorder="1" applyAlignment="1">
      <alignment horizontal="center" vertical="center"/>
    </xf>
    <xf numFmtId="10"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0" fontId="0" fillId="0" borderId="1" xfId="0" applyNumberFormat="1" applyFill="1" applyBorder="1" applyAlignment="1">
      <alignment horizontal="center" vertical="center"/>
    </xf>
    <xf numFmtId="176" fontId="3" fillId="0" borderId="1" xfId="0" applyNumberFormat="1" applyFont="1" applyFill="1" applyBorder="1" applyAlignment="1">
      <alignment horizontal="center" vertical="center"/>
    </xf>
    <xf numFmtId="10" fontId="9" fillId="0" borderId="1" xfId="0" applyNumberFormat="1" applyFont="1" applyFill="1" applyBorder="1" applyAlignment="1">
      <alignment horizontal="center" vertical="center"/>
    </xf>
    <xf numFmtId="10"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10"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0" fontId="0" fillId="0" borderId="1" xfId="0" applyNumberFormat="1" applyBorder="1" applyAlignment="1">
      <alignment horizontal="center" vertical="center"/>
    </xf>
    <xf numFmtId="0" fontId="3" fillId="0" borderId="1" xfId="0" applyNumberFormat="1" applyFont="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Fill="1" applyBorder="1" applyAlignment="1">
      <alignment horizontal="center" vertical="center"/>
    </xf>
    <xf numFmtId="10" fontId="10"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lignment vertical="center"/>
    </xf>
    <xf numFmtId="10" fontId="9" fillId="0" borderId="1" xfId="3"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1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0" fontId="3" fillId="0" borderId="1" xfId="3" applyNumberFormat="1" applyFont="1" applyFill="1" applyBorder="1" applyAlignment="1">
      <alignment horizontal="center" vertical="center"/>
    </xf>
    <xf numFmtId="10" fontId="12" fillId="0" borderId="1" xfId="0" applyNumberFormat="1" applyFont="1" applyFill="1" applyBorder="1" applyAlignment="1">
      <alignment horizontal="center" vertical="center" wrapText="1"/>
    </xf>
    <xf numFmtId="10" fontId="9" fillId="0" borderId="1" xfId="0" applyNumberFormat="1" applyFont="1" applyFill="1" applyBorder="1" applyAlignment="1" applyProtection="1">
      <alignment horizontal="center" vertical="center" wrapText="1"/>
    </xf>
    <xf numFmtId="10" fontId="9"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9" fontId="3"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10" fontId="3" fillId="0" borderId="1" xfId="3" applyNumberFormat="1" applyFont="1" applyFill="1" applyBorder="1" applyAlignment="1" applyProtection="1">
      <alignment horizontal="center" vertical="center"/>
    </xf>
    <xf numFmtId="10" fontId="3" fillId="0" borderId="1" xfId="3" applyNumberFormat="1" applyFont="1" applyFill="1" applyBorder="1" applyAlignment="1">
      <alignment horizontal="center" vertical="center" wrapText="1"/>
    </xf>
    <xf numFmtId="10" fontId="3" fillId="0" borderId="0" xfId="0" applyNumberFormat="1" applyFont="1">
      <alignment vertical="center"/>
    </xf>
    <xf numFmtId="10" fontId="5" fillId="0" borderId="0" xfId="0" applyNumberFormat="1" applyFont="1" applyFill="1" applyAlignment="1">
      <alignment horizontal="center" vertical="center"/>
    </xf>
    <xf numFmtId="10" fontId="7"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10" fontId="9" fillId="0" borderId="1" xfId="3" applyNumberFormat="1" applyFont="1" applyBorder="1" applyAlignment="1">
      <alignment horizontal="center" vertical="center"/>
    </xf>
    <xf numFmtId="10" fontId="9" fillId="2" borderId="1" xfId="0" applyNumberFormat="1" applyFont="1" applyFill="1" applyBorder="1" applyAlignment="1">
      <alignment horizontal="center" vertical="center" wrapText="1"/>
    </xf>
    <xf numFmtId="10" fontId="9" fillId="2" borderId="1" xfId="0" applyNumberFormat="1" applyFont="1" applyFill="1" applyBorder="1" applyAlignment="1" applyProtection="1">
      <alignment horizontal="center" vertical="center" wrapText="1"/>
    </xf>
    <xf numFmtId="10" fontId="13"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176" fontId="13"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0" fontId="12"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9"/>
  <sheetViews>
    <sheetView zoomScale="93" zoomScaleNormal="93" workbookViewId="0">
      <pane xSplit="2" ySplit="2" topLeftCell="C3" activePane="bottomRight" state="frozen"/>
      <selection/>
      <selection pane="topRight"/>
      <selection pane="bottomLeft"/>
      <selection pane="bottomRight" activeCell="I12" sqref="I12"/>
    </sheetView>
  </sheetViews>
  <sheetFormatPr defaultColWidth="8.61666666666667" defaultRowHeight="13.5"/>
  <cols>
    <col min="1" max="1" width="5.01666666666667" customWidth="1"/>
    <col min="2" max="2" width="41.625" customWidth="1"/>
    <col min="4" max="4" width="12.625"/>
    <col min="5" max="5" width="10.55"/>
    <col min="7" max="7" width="13.0333333333333" customWidth="1"/>
    <col min="8" max="9" width="13.0333333333333" style="5" customWidth="1"/>
    <col min="10" max="11" width="13.0333333333333" customWidth="1"/>
    <col min="12" max="12" width="12.625" style="6" customWidth="1"/>
    <col min="13" max="13" width="9.46666666666667"/>
    <col min="14" max="14" width="12.6333333333333" customWidth="1"/>
    <col min="15" max="15" width="15.1833333333333" customWidth="1"/>
    <col min="16" max="16" width="11.5083333333333" customWidth="1"/>
    <col min="17" max="17" width="13.575" customWidth="1"/>
    <col min="18" max="18" width="16.125" customWidth="1"/>
    <col min="21" max="21" width="14.9166666666667" customWidth="1"/>
    <col min="23" max="24" width="8.61666666666667" style="7"/>
  </cols>
  <sheetData>
    <row r="1" ht="54" customHeight="1" spans="1:24">
      <c r="A1" s="8" t="s">
        <v>0</v>
      </c>
      <c r="B1" s="8"/>
      <c r="C1" s="8"/>
      <c r="D1" s="8"/>
      <c r="E1" s="8"/>
      <c r="F1" s="8"/>
      <c r="G1" s="8"/>
      <c r="H1" s="8"/>
      <c r="I1" s="8"/>
      <c r="J1" s="8"/>
      <c r="K1" s="8"/>
      <c r="L1" s="9"/>
      <c r="M1" s="8"/>
      <c r="N1" s="8"/>
      <c r="O1" s="8"/>
      <c r="P1" s="8"/>
      <c r="Q1" s="8"/>
      <c r="R1" s="8"/>
      <c r="S1" s="8"/>
      <c r="T1" s="8"/>
      <c r="U1" s="8"/>
      <c r="V1" s="8"/>
      <c r="W1" s="10"/>
      <c r="X1" s="10"/>
    </row>
    <row r="2" s="2" customFormat="1" ht="89" customHeight="1" spans="1:24">
      <c r="A2" s="11" t="s">
        <v>1</v>
      </c>
      <c r="B2" s="11" t="s">
        <v>2</v>
      </c>
      <c r="C2" s="11" t="s">
        <v>3</v>
      </c>
      <c r="D2" s="11" t="s">
        <v>4</v>
      </c>
      <c r="E2" s="11" t="s">
        <v>5</v>
      </c>
      <c r="F2" s="11" t="s">
        <v>6</v>
      </c>
      <c r="G2" s="11" t="s">
        <v>7</v>
      </c>
      <c r="H2" s="11" t="s">
        <v>8</v>
      </c>
      <c r="I2" s="11" t="s">
        <v>9</v>
      </c>
      <c r="J2" s="11" t="s">
        <v>10</v>
      </c>
      <c r="K2" s="11" t="s">
        <v>11</v>
      </c>
      <c r="L2" s="12" t="s">
        <v>12</v>
      </c>
      <c r="M2" s="11" t="s">
        <v>13</v>
      </c>
      <c r="N2" s="11" t="s">
        <v>14</v>
      </c>
      <c r="O2" s="11" t="s">
        <v>15</v>
      </c>
      <c r="P2" s="11" t="s">
        <v>16</v>
      </c>
      <c r="Q2" s="11" t="s">
        <v>17</v>
      </c>
      <c r="R2" s="11" t="s">
        <v>18</v>
      </c>
      <c r="S2" s="11" t="s">
        <v>19</v>
      </c>
      <c r="T2" s="11" t="s">
        <v>20</v>
      </c>
      <c r="U2" s="11" t="s">
        <v>21</v>
      </c>
      <c r="V2" s="11" t="s">
        <v>22</v>
      </c>
      <c r="W2" s="13" t="s">
        <v>23</v>
      </c>
      <c r="X2" s="13" t="s">
        <v>24</v>
      </c>
    </row>
    <row r="3" s="3" customFormat="1" ht="34" customHeight="1" spans="1:24">
      <c r="A3" s="14">
        <v>1</v>
      </c>
      <c r="B3" s="39" t="s">
        <v>25</v>
      </c>
      <c r="C3" s="14" t="s">
        <v>26</v>
      </c>
      <c r="D3" s="16">
        <v>12731.2</v>
      </c>
      <c r="E3" s="14">
        <v>289.6</v>
      </c>
      <c r="F3" s="17">
        <f t="shared" ref="F3:F26" si="0">E3/D3</f>
        <v>0.0227472665577479</v>
      </c>
      <c r="G3" s="18">
        <f t="shared" ref="G3:G66" si="1">((F3*100)*25)/100</f>
        <v>0.568681663943697</v>
      </c>
      <c r="H3" s="21">
        <v>-0.1654</v>
      </c>
      <c r="I3" s="21">
        <v>-0.2362</v>
      </c>
      <c r="J3" s="20" t="str">
        <f t="shared" ref="J3:J66" si="2">IF(H3&lt;=0,"10",IF(H3&gt;=40%,"0",10-(5*H3/0.2)))</f>
        <v>10</v>
      </c>
      <c r="K3" s="20" t="str">
        <f t="shared" ref="K3:K66" si="3">IF(I3&lt;=0,"10",IF(I3&gt;=40%,"0",10-(5*I3/0.2)))</f>
        <v>10</v>
      </c>
      <c r="L3" s="16">
        <v>12731.2</v>
      </c>
      <c r="M3" s="14">
        <v>0</v>
      </c>
      <c r="N3" s="21">
        <f t="shared" ref="N3:N26" si="4">M3/(L3+M3)</f>
        <v>0</v>
      </c>
      <c r="O3" s="20" t="str">
        <f t="shared" ref="O3:O66" si="5">IF(N3&lt;=50%,"20",IF(N3&gt;=250/300,"0",(2000-20*(N3-50%)*100*3)/100))</f>
        <v>20</v>
      </c>
      <c r="P3" s="22">
        <v>0.00123265574649599</v>
      </c>
      <c r="Q3" s="20" t="str">
        <f t="shared" ref="Q3:Q66" si="6">IF(P3&lt;=5%,"20",IF(P3&gt;=25%,"0",(2000-20*(P3-5%)*100*5)/100))</f>
        <v>20</v>
      </c>
      <c r="R3" s="14">
        <v>0</v>
      </c>
      <c r="S3" s="14">
        <v>0</v>
      </c>
      <c r="T3" s="14">
        <f t="shared" ref="T3:T66" si="7">R3+S3</f>
        <v>0</v>
      </c>
      <c r="U3" s="23">
        <f t="shared" ref="U3:U66" si="8">IF(T3&gt;=5,"0",0.15*(100-20*T3))</f>
        <v>15</v>
      </c>
      <c r="V3" s="20">
        <f t="shared" ref="V3:V66" si="9">G3+J3+K3+O3+Q3+U3</f>
        <v>75.5686816639437</v>
      </c>
      <c r="W3" s="15" t="str">
        <f t="shared" ref="W3:W66" si="10">IF(V3&gt;=90,"A",IF(V3&gt;=80,"B",IF(V3&gt;=70,"C",IF(V3&gt;=60,"D","E"))))</f>
        <v>C</v>
      </c>
      <c r="X3" s="21" t="str">
        <f t="shared" ref="X3:X66" si="11">IF(W3="A","25%",IF(W3="B","20%",IF(W3="C","15%",IF(W3="D","10%","0"))))</f>
        <v>15%</v>
      </c>
    </row>
    <row r="4" s="3" customFormat="1" ht="34" customHeight="1" spans="1:24">
      <c r="A4" s="14">
        <v>2</v>
      </c>
      <c r="B4" s="39" t="s">
        <v>27</v>
      </c>
      <c r="C4" s="14" t="s">
        <v>28</v>
      </c>
      <c r="D4" s="16">
        <v>0</v>
      </c>
      <c r="E4" s="14">
        <v>0</v>
      </c>
      <c r="F4" s="17">
        <v>0</v>
      </c>
      <c r="G4" s="18">
        <f t="shared" si="1"/>
        <v>0</v>
      </c>
      <c r="H4" s="21">
        <v>-0.334816530537608</v>
      </c>
      <c r="I4" s="21">
        <v>-0.118163403106009</v>
      </c>
      <c r="J4" s="20" t="str">
        <f t="shared" si="2"/>
        <v>10</v>
      </c>
      <c r="K4" s="20" t="str">
        <f t="shared" si="3"/>
        <v>10</v>
      </c>
      <c r="L4" s="16">
        <v>0</v>
      </c>
      <c r="M4" s="14">
        <v>18880</v>
      </c>
      <c r="N4" s="21">
        <f t="shared" si="4"/>
        <v>1</v>
      </c>
      <c r="O4" s="20" t="str">
        <f t="shared" si="5"/>
        <v>0</v>
      </c>
      <c r="P4" s="22">
        <v>0.00347674326109608</v>
      </c>
      <c r="Q4" s="20" t="str">
        <f t="shared" si="6"/>
        <v>20</v>
      </c>
      <c r="R4" s="14">
        <v>0</v>
      </c>
      <c r="S4" s="14">
        <v>0</v>
      </c>
      <c r="T4" s="14">
        <f t="shared" si="7"/>
        <v>0</v>
      </c>
      <c r="U4" s="23">
        <f t="shared" si="8"/>
        <v>15</v>
      </c>
      <c r="V4" s="20">
        <f t="shared" si="9"/>
        <v>55</v>
      </c>
      <c r="W4" s="15" t="str">
        <f t="shared" si="10"/>
        <v>E</v>
      </c>
      <c r="X4" s="21" t="str">
        <f t="shared" si="11"/>
        <v>0</v>
      </c>
    </row>
    <row r="5" s="3" customFormat="1" ht="34" customHeight="1" spans="1:24">
      <c r="A5" s="14">
        <v>3</v>
      </c>
      <c r="B5" s="39" t="s">
        <v>29</v>
      </c>
      <c r="C5" s="36" t="s">
        <v>26</v>
      </c>
      <c r="D5" s="16">
        <v>11167.84</v>
      </c>
      <c r="E5" s="14">
        <v>11167.84</v>
      </c>
      <c r="F5" s="17">
        <f t="shared" si="0"/>
        <v>1</v>
      </c>
      <c r="G5" s="18">
        <f t="shared" si="1"/>
        <v>25</v>
      </c>
      <c r="H5" s="42">
        <v>-0.2144</v>
      </c>
      <c r="I5" s="57">
        <v>-0.1059</v>
      </c>
      <c r="J5" s="20" t="str">
        <f t="shared" si="2"/>
        <v>10</v>
      </c>
      <c r="K5" s="20" t="str">
        <f t="shared" si="3"/>
        <v>10</v>
      </c>
      <c r="L5" s="16">
        <v>11167.84</v>
      </c>
      <c r="M5" s="14">
        <v>0</v>
      </c>
      <c r="N5" s="21">
        <f t="shared" si="4"/>
        <v>0</v>
      </c>
      <c r="O5" s="20" t="str">
        <f t="shared" si="5"/>
        <v>20</v>
      </c>
      <c r="P5" s="22">
        <v>0.000627985791414419</v>
      </c>
      <c r="Q5" s="20" t="str">
        <f t="shared" si="6"/>
        <v>20</v>
      </c>
      <c r="R5" s="14">
        <v>0</v>
      </c>
      <c r="S5" s="14">
        <v>0</v>
      </c>
      <c r="T5" s="14">
        <f t="shared" si="7"/>
        <v>0</v>
      </c>
      <c r="U5" s="23">
        <f t="shared" si="8"/>
        <v>15</v>
      </c>
      <c r="V5" s="20">
        <f t="shared" si="9"/>
        <v>100</v>
      </c>
      <c r="W5" s="15" t="str">
        <f t="shared" si="10"/>
        <v>A</v>
      </c>
      <c r="X5" s="21" t="str">
        <f t="shared" si="11"/>
        <v>25%</v>
      </c>
    </row>
    <row r="6" s="3" customFormat="1" ht="34" customHeight="1" spans="1:24">
      <c r="A6" s="14">
        <v>4</v>
      </c>
      <c r="B6" s="39" t="s">
        <v>30</v>
      </c>
      <c r="C6" s="36" t="s">
        <v>28</v>
      </c>
      <c r="D6" s="16">
        <v>289.6</v>
      </c>
      <c r="E6" s="14">
        <v>289.6</v>
      </c>
      <c r="F6" s="17">
        <f t="shared" si="0"/>
        <v>1</v>
      </c>
      <c r="G6" s="18">
        <f t="shared" si="1"/>
        <v>25</v>
      </c>
      <c r="H6" s="21">
        <v>-0.139458869853965</v>
      </c>
      <c r="I6" s="21">
        <v>-0.0837359288239635</v>
      </c>
      <c r="J6" s="20" t="str">
        <f t="shared" si="2"/>
        <v>10</v>
      </c>
      <c r="K6" s="20" t="str">
        <f t="shared" si="3"/>
        <v>10</v>
      </c>
      <c r="L6" s="26">
        <v>289.6</v>
      </c>
      <c r="M6" s="14">
        <v>0</v>
      </c>
      <c r="N6" s="21">
        <f t="shared" si="4"/>
        <v>0</v>
      </c>
      <c r="O6" s="20" t="str">
        <f t="shared" si="5"/>
        <v>20</v>
      </c>
      <c r="P6" s="22">
        <v>0.00594912407050868</v>
      </c>
      <c r="Q6" s="20" t="str">
        <f t="shared" si="6"/>
        <v>20</v>
      </c>
      <c r="R6" s="23">
        <v>0</v>
      </c>
      <c r="S6" s="14">
        <v>0</v>
      </c>
      <c r="T6" s="14">
        <f t="shared" si="7"/>
        <v>0</v>
      </c>
      <c r="U6" s="23">
        <f t="shared" si="8"/>
        <v>15</v>
      </c>
      <c r="V6" s="20">
        <f t="shared" si="9"/>
        <v>100</v>
      </c>
      <c r="W6" s="15" t="str">
        <f t="shared" si="10"/>
        <v>A</v>
      </c>
      <c r="X6" s="21" t="str">
        <f t="shared" si="11"/>
        <v>25%</v>
      </c>
    </row>
    <row r="7" s="3" customFormat="1" ht="34" customHeight="1" spans="1:24">
      <c r="A7" s="14">
        <v>5</v>
      </c>
      <c r="B7" s="39" t="s">
        <v>31</v>
      </c>
      <c r="C7" s="36" t="s">
        <v>26</v>
      </c>
      <c r="D7" s="16">
        <v>23226.9</v>
      </c>
      <c r="E7" s="14">
        <v>0</v>
      </c>
      <c r="F7" s="17">
        <f t="shared" si="0"/>
        <v>0</v>
      </c>
      <c r="G7" s="18">
        <f t="shared" si="1"/>
        <v>0</v>
      </c>
      <c r="H7" s="58">
        <v>-0.1495</v>
      </c>
      <c r="I7" s="59">
        <v>-0.306</v>
      </c>
      <c r="J7" s="20" t="str">
        <f t="shared" si="2"/>
        <v>10</v>
      </c>
      <c r="K7" s="20" t="str">
        <f t="shared" si="3"/>
        <v>10</v>
      </c>
      <c r="L7" s="16">
        <v>23226.9</v>
      </c>
      <c r="M7" s="14">
        <v>0</v>
      </c>
      <c r="N7" s="21">
        <f t="shared" si="4"/>
        <v>0</v>
      </c>
      <c r="O7" s="20" t="str">
        <f t="shared" si="5"/>
        <v>20</v>
      </c>
      <c r="P7" s="22">
        <v>0.000424600515411279</v>
      </c>
      <c r="Q7" s="20" t="str">
        <f t="shared" si="6"/>
        <v>20</v>
      </c>
      <c r="R7" s="14">
        <v>0</v>
      </c>
      <c r="S7" s="14">
        <v>0</v>
      </c>
      <c r="T7" s="14">
        <f t="shared" si="7"/>
        <v>0</v>
      </c>
      <c r="U7" s="23">
        <f t="shared" si="8"/>
        <v>15</v>
      </c>
      <c r="V7" s="20">
        <f t="shared" si="9"/>
        <v>75</v>
      </c>
      <c r="W7" s="15" t="str">
        <f t="shared" si="10"/>
        <v>C</v>
      </c>
      <c r="X7" s="21" t="str">
        <f t="shared" si="11"/>
        <v>15%</v>
      </c>
    </row>
    <row r="8" s="3" customFormat="1" ht="34" customHeight="1" spans="1:24">
      <c r="A8" s="14">
        <v>6</v>
      </c>
      <c r="B8" s="39" t="s">
        <v>32</v>
      </c>
      <c r="C8" s="36" t="s">
        <v>28</v>
      </c>
      <c r="D8" s="16">
        <v>7314.36</v>
      </c>
      <c r="E8" s="14">
        <v>0</v>
      </c>
      <c r="F8" s="17">
        <f t="shared" si="0"/>
        <v>0</v>
      </c>
      <c r="G8" s="18">
        <f t="shared" si="1"/>
        <v>0</v>
      </c>
      <c r="H8" s="15">
        <v>0.7743</v>
      </c>
      <c r="I8" s="58">
        <v>-0.3094</v>
      </c>
      <c r="J8" s="20" t="str">
        <f t="shared" si="2"/>
        <v>0</v>
      </c>
      <c r="K8" s="20" t="str">
        <f t="shared" si="3"/>
        <v>10</v>
      </c>
      <c r="L8" s="16">
        <v>7314.36</v>
      </c>
      <c r="M8" s="14">
        <v>18880</v>
      </c>
      <c r="N8" s="21">
        <f t="shared" si="4"/>
        <v>0.720765844250442</v>
      </c>
      <c r="O8" s="20">
        <f t="shared" si="5"/>
        <v>6.7540493449735</v>
      </c>
      <c r="P8" s="22">
        <v>0.00184920315557224</v>
      </c>
      <c r="Q8" s="20" t="str">
        <f t="shared" si="6"/>
        <v>20</v>
      </c>
      <c r="R8" s="14">
        <v>0</v>
      </c>
      <c r="S8" s="14">
        <v>0</v>
      </c>
      <c r="T8" s="14">
        <f t="shared" si="7"/>
        <v>0</v>
      </c>
      <c r="U8" s="23">
        <f t="shared" si="8"/>
        <v>15</v>
      </c>
      <c r="V8" s="20">
        <f t="shared" si="9"/>
        <v>51.7540493449735</v>
      </c>
      <c r="W8" s="15" t="str">
        <f t="shared" si="10"/>
        <v>E</v>
      </c>
      <c r="X8" s="21" t="str">
        <f t="shared" si="11"/>
        <v>0</v>
      </c>
    </row>
    <row r="9" s="3" customFormat="1" ht="34" customHeight="1" spans="1:24">
      <c r="A9" s="14">
        <v>7</v>
      </c>
      <c r="B9" s="39" t="s">
        <v>33</v>
      </c>
      <c r="C9" s="36" t="s">
        <v>28</v>
      </c>
      <c r="D9" s="16">
        <v>12513</v>
      </c>
      <c r="E9" s="14">
        <v>0</v>
      </c>
      <c r="F9" s="17">
        <f t="shared" si="0"/>
        <v>0</v>
      </c>
      <c r="G9" s="18">
        <f t="shared" si="1"/>
        <v>0</v>
      </c>
      <c r="H9" s="24">
        <v>-0.3556</v>
      </c>
      <c r="I9" s="60">
        <v>-0.3642</v>
      </c>
      <c r="J9" s="20" t="str">
        <f t="shared" si="2"/>
        <v>10</v>
      </c>
      <c r="K9" s="20" t="str">
        <f t="shared" si="3"/>
        <v>10</v>
      </c>
      <c r="L9" s="16">
        <v>12513</v>
      </c>
      <c r="M9" s="14">
        <v>2880</v>
      </c>
      <c r="N9" s="21">
        <f t="shared" si="4"/>
        <v>0.187098031572793</v>
      </c>
      <c r="O9" s="20" t="str">
        <f t="shared" si="5"/>
        <v>20</v>
      </c>
      <c r="P9" s="22">
        <v>0.00380488000951627</v>
      </c>
      <c r="Q9" s="20" t="str">
        <f t="shared" si="6"/>
        <v>20</v>
      </c>
      <c r="R9" s="14">
        <v>0</v>
      </c>
      <c r="S9" s="14">
        <v>0</v>
      </c>
      <c r="T9" s="14">
        <f t="shared" si="7"/>
        <v>0</v>
      </c>
      <c r="U9" s="23">
        <f t="shared" si="8"/>
        <v>15</v>
      </c>
      <c r="V9" s="20">
        <f t="shared" si="9"/>
        <v>75</v>
      </c>
      <c r="W9" s="15" t="str">
        <f t="shared" si="10"/>
        <v>C</v>
      </c>
      <c r="X9" s="21" t="str">
        <f t="shared" si="11"/>
        <v>15%</v>
      </c>
    </row>
    <row r="10" s="3" customFormat="1" ht="34" customHeight="1" spans="1:24">
      <c r="A10" s="14">
        <v>8</v>
      </c>
      <c r="B10" s="39" t="s">
        <v>34</v>
      </c>
      <c r="C10" s="36" t="s">
        <v>28</v>
      </c>
      <c r="D10" s="16">
        <v>19197.5</v>
      </c>
      <c r="E10" s="14">
        <v>17742.5</v>
      </c>
      <c r="F10" s="17">
        <f t="shared" si="0"/>
        <v>0.924208881364761</v>
      </c>
      <c r="G10" s="18">
        <f t="shared" si="1"/>
        <v>23.105222034119</v>
      </c>
      <c r="H10" s="35">
        <v>0.397</v>
      </c>
      <c r="I10" s="35">
        <v>-0.319</v>
      </c>
      <c r="J10" s="20">
        <f t="shared" si="2"/>
        <v>0.0749999999999993</v>
      </c>
      <c r="K10" s="20" t="str">
        <f t="shared" si="3"/>
        <v>10</v>
      </c>
      <c r="L10" s="16">
        <v>19197.5</v>
      </c>
      <c r="M10" s="14">
        <v>16000</v>
      </c>
      <c r="N10" s="21">
        <f t="shared" si="4"/>
        <v>0.454577739896299</v>
      </c>
      <c r="O10" s="20" t="str">
        <f t="shared" si="5"/>
        <v>20</v>
      </c>
      <c r="P10" s="22">
        <v>0.00226790552540919</v>
      </c>
      <c r="Q10" s="20" t="str">
        <f t="shared" si="6"/>
        <v>20</v>
      </c>
      <c r="R10" s="14">
        <v>1</v>
      </c>
      <c r="S10" s="14">
        <v>0</v>
      </c>
      <c r="T10" s="14">
        <f t="shared" si="7"/>
        <v>1</v>
      </c>
      <c r="U10" s="23">
        <f t="shared" si="8"/>
        <v>12</v>
      </c>
      <c r="V10" s="20">
        <f t="shared" si="9"/>
        <v>85.180222034119</v>
      </c>
      <c r="W10" s="15" t="str">
        <f t="shared" si="10"/>
        <v>B</v>
      </c>
      <c r="X10" s="21" t="str">
        <f t="shared" si="11"/>
        <v>20%</v>
      </c>
    </row>
    <row r="11" s="3" customFormat="1" ht="34" customHeight="1" spans="1:24">
      <c r="A11" s="14">
        <v>9</v>
      </c>
      <c r="B11" s="39" t="s">
        <v>35</v>
      </c>
      <c r="C11" s="36" t="s">
        <v>26</v>
      </c>
      <c r="D11" s="16">
        <v>6918.8</v>
      </c>
      <c r="E11" s="14">
        <v>0</v>
      </c>
      <c r="F11" s="17">
        <f t="shared" si="0"/>
        <v>0</v>
      </c>
      <c r="G11" s="18">
        <f t="shared" si="1"/>
        <v>0</v>
      </c>
      <c r="H11" s="24">
        <v>-0.3107</v>
      </c>
      <c r="I11" s="24">
        <v>-0.2192</v>
      </c>
      <c r="J11" s="20" t="str">
        <f t="shared" si="2"/>
        <v>10</v>
      </c>
      <c r="K11" s="20" t="str">
        <f t="shared" si="3"/>
        <v>10</v>
      </c>
      <c r="L11" s="26">
        <v>6918.8</v>
      </c>
      <c r="M11" s="14">
        <v>16000</v>
      </c>
      <c r="N11" s="21">
        <f t="shared" si="4"/>
        <v>0.698116829851476</v>
      </c>
      <c r="O11" s="20">
        <f t="shared" si="5"/>
        <v>8.11299020891146</v>
      </c>
      <c r="P11" s="22">
        <v>0.000455795180860521</v>
      </c>
      <c r="Q11" s="20" t="str">
        <f t="shared" si="6"/>
        <v>20</v>
      </c>
      <c r="R11" s="14">
        <v>0</v>
      </c>
      <c r="S11" s="14">
        <v>0</v>
      </c>
      <c r="T11" s="14">
        <f t="shared" si="7"/>
        <v>0</v>
      </c>
      <c r="U11" s="23">
        <f t="shared" si="8"/>
        <v>15</v>
      </c>
      <c r="V11" s="20">
        <f t="shared" si="9"/>
        <v>63.1129902089115</v>
      </c>
      <c r="W11" s="15" t="str">
        <f t="shared" si="10"/>
        <v>D</v>
      </c>
      <c r="X11" s="21" t="str">
        <f t="shared" si="11"/>
        <v>10%</v>
      </c>
    </row>
    <row r="12" s="3" customFormat="1" ht="34" customHeight="1" spans="1:24">
      <c r="A12" s="14">
        <v>10</v>
      </c>
      <c r="B12" s="39" t="s">
        <v>36</v>
      </c>
      <c r="C12" s="36" t="s">
        <v>28</v>
      </c>
      <c r="D12" s="16">
        <v>308617.69</v>
      </c>
      <c r="E12" s="14">
        <v>308617.69</v>
      </c>
      <c r="F12" s="17">
        <f t="shared" si="0"/>
        <v>1</v>
      </c>
      <c r="G12" s="18">
        <f t="shared" si="1"/>
        <v>25</v>
      </c>
      <c r="H12" s="24">
        <v>-0.2059</v>
      </c>
      <c r="I12" s="24">
        <v>-0.1917</v>
      </c>
      <c r="J12" s="20" t="str">
        <f t="shared" si="2"/>
        <v>10</v>
      </c>
      <c r="K12" s="20" t="str">
        <f t="shared" si="3"/>
        <v>10</v>
      </c>
      <c r="L12" s="16">
        <v>308617.69</v>
      </c>
      <c r="M12" s="14">
        <v>21161.5</v>
      </c>
      <c r="N12" s="21">
        <f t="shared" si="4"/>
        <v>0.0641686942102077</v>
      </c>
      <c r="O12" s="20" t="str">
        <f t="shared" si="5"/>
        <v>20</v>
      </c>
      <c r="P12" s="22">
        <v>0.000946402280168298</v>
      </c>
      <c r="Q12" s="20" t="str">
        <f t="shared" si="6"/>
        <v>20</v>
      </c>
      <c r="R12" s="14">
        <v>0</v>
      </c>
      <c r="S12" s="14">
        <v>0</v>
      </c>
      <c r="T12" s="14">
        <f t="shared" si="7"/>
        <v>0</v>
      </c>
      <c r="U12" s="23">
        <f t="shared" si="8"/>
        <v>15</v>
      </c>
      <c r="V12" s="20">
        <f t="shared" si="9"/>
        <v>100</v>
      </c>
      <c r="W12" s="15" t="str">
        <f t="shared" si="10"/>
        <v>A</v>
      </c>
      <c r="X12" s="21" t="str">
        <f t="shared" si="11"/>
        <v>25%</v>
      </c>
    </row>
    <row r="13" s="4" customFormat="1" ht="34" customHeight="1" spans="1:24">
      <c r="A13" s="14">
        <v>11</v>
      </c>
      <c r="B13" s="39" t="s">
        <v>37</v>
      </c>
      <c r="C13" s="36" t="s">
        <v>28</v>
      </c>
      <c r="D13" s="16">
        <v>781.92</v>
      </c>
      <c r="E13" s="14">
        <v>0</v>
      </c>
      <c r="F13" s="17">
        <f t="shared" si="0"/>
        <v>0</v>
      </c>
      <c r="G13" s="18">
        <f t="shared" si="1"/>
        <v>0</v>
      </c>
      <c r="H13" s="21">
        <v>0</v>
      </c>
      <c r="I13" s="21">
        <v>-0.037</v>
      </c>
      <c r="J13" s="20" t="str">
        <f t="shared" si="2"/>
        <v>10</v>
      </c>
      <c r="K13" s="20" t="str">
        <f t="shared" si="3"/>
        <v>10</v>
      </c>
      <c r="L13" s="20">
        <v>781.92</v>
      </c>
      <c r="M13" s="14">
        <v>0</v>
      </c>
      <c r="N13" s="21">
        <f t="shared" si="4"/>
        <v>0</v>
      </c>
      <c r="O13" s="20" t="str">
        <f t="shared" si="5"/>
        <v>20</v>
      </c>
      <c r="P13" s="17">
        <v>2.84620341418936e-5</v>
      </c>
      <c r="Q13" s="20" t="str">
        <f t="shared" si="6"/>
        <v>20</v>
      </c>
      <c r="R13" s="23">
        <v>0</v>
      </c>
      <c r="S13" s="23">
        <v>0</v>
      </c>
      <c r="T13" s="23">
        <f t="shared" si="7"/>
        <v>0</v>
      </c>
      <c r="U13" s="23">
        <f t="shared" si="8"/>
        <v>15</v>
      </c>
      <c r="V13" s="20">
        <f t="shared" si="9"/>
        <v>75</v>
      </c>
      <c r="W13" s="15" t="str">
        <f t="shared" si="10"/>
        <v>C</v>
      </c>
      <c r="X13" s="21" t="str">
        <f t="shared" si="11"/>
        <v>15%</v>
      </c>
    </row>
    <row r="14" s="3" customFormat="1" ht="34" customHeight="1" spans="1:24">
      <c r="A14" s="14">
        <v>12</v>
      </c>
      <c r="B14" s="39" t="s">
        <v>38</v>
      </c>
      <c r="C14" s="36" t="s">
        <v>26</v>
      </c>
      <c r="D14" s="16">
        <v>4743.2</v>
      </c>
      <c r="E14" s="14">
        <v>4743.2</v>
      </c>
      <c r="F14" s="17">
        <f t="shared" si="0"/>
        <v>1</v>
      </c>
      <c r="G14" s="18">
        <f t="shared" si="1"/>
        <v>25</v>
      </c>
      <c r="H14" s="24">
        <v>-0.4</v>
      </c>
      <c r="I14" s="24">
        <v>-0.27</v>
      </c>
      <c r="J14" s="20" t="str">
        <f t="shared" si="2"/>
        <v>10</v>
      </c>
      <c r="K14" s="20" t="str">
        <f t="shared" si="3"/>
        <v>10</v>
      </c>
      <c r="L14" s="16">
        <v>4743.2</v>
      </c>
      <c r="M14" s="14">
        <v>18880</v>
      </c>
      <c r="N14" s="21">
        <f t="shared" si="4"/>
        <v>0.799214331673948</v>
      </c>
      <c r="O14" s="20">
        <f t="shared" si="5"/>
        <v>2.04714009956314</v>
      </c>
      <c r="P14" s="22">
        <v>0.0109953848058537</v>
      </c>
      <c r="Q14" s="20" t="str">
        <f t="shared" si="6"/>
        <v>20</v>
      </c>
      <c r="R14" s="14">
        <v>1</v>
      </c>
      <c r="S14" s="14">
        <v>0</v>
      </c>
      <c r="T14" s="14">
        <f t="shared" si="7"/>
        <v>1</v>
      </c>
      <c r="U14" s="23">
        <f t="shared" si="8"/>
        <v>12</v>
      </c>
      <c r="V14" s="20">
        <f t="shared" si="9"/>
        <v>79.0471400995631</v>
      </c>
      <c r="W14" s="15" t="str">
        <f t="shared" si="10"/>
        <v>C</v>
      </c>
      <c r="X14" s="21" t="str">
        <f t="shared" si="11"/>
        <v>15%</v>
      </c>
    </row>
    <row r="15" s="3" customFormat="1" ht="34" customHeight="1" spans="1:24">
      <c r="A15" s="14">
        <v>13</v>
      </c>
      <c r="B15" s="39" t="s">
        <v>39</v>
      </c>
      <c r="C15" s="36" t="s">
        <v>26</v>
      </c>
      <c r="D15" s="16">
        <v>19317</v>
      </c>
      <c r="E15" s="14">
        <v>19317</v>
      </c>
      <c r="F15" s="17">
        <f t="shared" si="0"/>
        <v>1</v>
      </c>
      <c r="G15" s="18">
        <f t="shared" si="1"/>
        <v>25</v>
      </c>
      <c r="H15" s="42">
        <v>-0.0267</v>
      </c>
      <c r="I15" s="42">
        <v>-0.2413</v>
      </c>
      <c r="J15" s="20" t="str">
        <f t="shared" si="2"/>
        <v>10</v>
      </c>
      <c r="K15" s="20" t="str">
        <f t="shared" si="3"/>
        <v>10</v>
      </c>
      <c r="L15" s="16">
        <v>19317</v>
      </c>
      <c r="M15" s="14">
        <v>3481.8</v>
      </c>
      <c r="N15" s="21">
        <f t="shared" si="4"/>
        <v>0.152718564134954</v>
      </c>
      <c r="O15" s="20" t="str">
        <f t="shared" si="5"/>
        <v>20</v>
      </c>
      <c r="P15" s="22">
        <v>0.00691356951995857</v>
      </c>
      <c r="Q15" s="20" t="str">
        <f t="shared" si="6"/>
        <v>20</v>
      </c>
      <c r="R15" s="14">
        <v>1</v>
      </c>
      <c r="S15" s="14">
        <v>0</v>
      </c>
      <c r="T15" s="14">
        <f t="shared" si="7"/>
        <v>1</v>
      </c>
      <c r="U15" s="23">
        <f t="shared" si="8"/>
        <v>12</v>
      </c>
      <c r="V15" s="20">
        <f t="shared" si="9"/>
        <v>97</v>
      </c>
      <c r="W15" s="15" t="str">
        <f t="shared" si="10"/>
        <v>A</v>
      </c>
      <c r="X15" s="21" t="str">
        <f t="shared" si="11"/>
        <v>25%</v>
      </c>
    </row>
    <row r="16" s="3" customFormat="1" ht="34" customHeight="1" spans="1:24">
      <c r="A16" s="14">
        <v>14</v>
      </c>
      <c r="B16" s="39" t="s">
        <v>40</v>
      </c>
      <c r="C16" s="36" t="s">
        <v>26</v>
      </c>
      <c r="D16" s="16">
        <v>588</v>
      </c>
      <c r="E16" s="14">
        <v>588</v>
      </c>
      <c r="F16" s="17">
        <f t="shared" si="0"/>
        <v>1</v>
      </c>
      <c r="G16" s="18">
        <f t="shared" si="1"/>
        <v>25</v>
      </c>
      <c r="H16" s="42">
        <v>0.2116</v>
      </c>
      <c r="I16" s="42">
        <v>0.1008</v>
      </c>
      <c r="J16" s="20">
        <f t="shared" si="2"/>
        <v>4.71</v>
      </c>
      <c r="K16" s="20">
        <f t="shared" si="3"/>
        <v>7.48</v>
      </c>
      <c r="L16" s="26">
        <v>588</v>
      </c>
      <c r="M16" s="14">
        <v>16000</v>
      </c>
      <c r="N16" s="21">
        <f t="shared" si="4"/>
        <v>0.96455268869062</v>
      </c>
      <c r="O16" s="20" t="str">
        <f t="shared" si="5"/>
        <v>0</v>
      </c>
      <c r="P16" s="22">
        <v>0.00742290749601061</v>
      </c>
      <c r="Q16" s="20" t="str">
        <f t="shared" si="6"/>
        <v>20</v>
      </c>
      <c r="R16" s="14">
        <v>0</v>
      </c>
      <c r="S16" s="14">
        <v>0</v>
      </c>
      <c r="T16" s="14">
        <f t="shared" si="7"/>
        <v>0</v>
      </c>
      <c r="U16" s="23">
        <f t="shared" si="8"/>
        <v>15</v>
      </c>
      <c r="V16" s="20">
        <f t="shared" si="9"/>
        <v>72.19</v>
      </c>
      <c r="W16" s="15" t="str">
        <f t="shared" si="10"/>
        <v>C</v>
      </c>
      <c r="X16" s="21" t="str">
        <f t="shared" si="11"/>
        <v>15%</v>
      </c>
    </row>
    <row r="17" s="3" customFormat="1" ht="34" customHeight="1" spans="1:24">
      <c r="A17" s="14">
        <v>15</v>
      </c>
      <c r="B17" s="39" t="s">
        <v>41</v>
      </c>
      <c r="C17" s="36" t="s">
        <v>26</v>
      </c>
      <c r="D17" s="16">
        <v>1568</v>
      </c>
      <c r="E17" s="14">
        <v>1568</v>
      </c>
      <c r="F17" s="17">
        <f t="shared" si="0"/>
        <v>1</v>
      </c>
      <c r="G17" s="18">
        <f t="shared" si="1"/>
        <v>25</v>
      </c>
      <c r="H17" s="41">
        <v>-0.464966565164017</v>
      </c>
      <c r="I17" s="61">
        <v>-0.176853985542248</v>
      </c>
      <c r="J17" s="20" t="str">
        <f t="shared" si="2"/>
        <v>10</v>
      </c>
      <c r="K17" s="20" t="str">
        <f t="shared" si="3"/>
        <v>10</v>
      </c>
      <c r="L17" s="26">
        <v>1568</v>
      </c>
      <c r="M17" s="14">
        <v>16000</v>
      </c>
      <c r="N17" s="21">
        <f t="shared" si="4"/>
        <v>0.910746812386157</v>
      </c>
      <c r="O17" s="20" t="str">
        <f t="shared" si="5"/>
        <v>0</v>
      </c>
      <c r="P17" s="22">
        <v>0.000181937794707894</v>
      </c>
      <c r="Q17" s="20" t="str">
        <f t="shared" si="6"/>
        <v>20</v>
      </c>
      <c r="R17" s="14">
        <v>1</v>
      </c>
      <c r="S17" s="14">
        <v>0</v>
      </c>
      <c r="T17" s="14">
        <f t="shared" si="7"/>
        <v>1</v>
      </c>
      <c r="U17" s="23">
        <f t="shared" si="8"/>
        <v>12</v>
      </c>
      <c r="V17" s="20">
        <f t="shared" si="9"/>
        <v>77</v>
      </c>
      <c r="W17" s="15" t="str">
        <f t="shared" si="10"/>
        <v>C</v>
      </c>
      <c r="X17" s="21" t="str">
        <f t="shared" si="11"/>
        <v>15%</v>
      </c>
    </row>
    <row r="18" s="3" customFormat="1" ht="34" customHeight="1" spans="1:24">
      <c r="A18" s="14">
        <v>16</v>
      </c>
      <c r="B18" s="39" t="s">
        <v>42</v>
      </c>
      <c r="C18" s="36" t="s">
        <v>26</v>
      </c>
      <c r="D18" s="16">
        <v>8120</v>
      </c>
      <c r="E18" s="14">
        <v>8120</v>
      </c>
      <c r="F18" s="17">
        <f t="shared" si="0"/>
        <v>1</v>
      </c>
      <c r="G18" s="18">
        <f t="shared" si="1"/>
        <v>25</v>
      </c>
      <c r="H18" s="21">
        <v>-0.367554</v>
      </c>
      <c r="I18" s="21">
        <v>-0.223428</v>
      </c>
      <c r="J18" s="20" t="str">
        <f t="shared" si="2"/>
        <v>10</v>
      </c>
      <c r="K18" s="20" t="str">
        <f t="shared" si="3"/>
        <v>10</v>
      </c>
      <c r="L18" s="16">
        <v>8120</v>
      </c>
      <c r="M18" s="14">
        <v>18880</v>
      </c>
      <c r="N18" s="21">
        <f t="shared" si="4"/>
        <v>0.699259259259259</v>
      </c>
      <c r="O18" s="20">
        <f t="shared" si="5"/>
        <v>8.04444444444445</v>
      </c>
      <c r="P18" s="22">
        <v>0.00172056757016709</v>
      </c>
      <c r="Q18" s="20" t="str">
        <f t="shared" si="6"/>
        <v>20</v>
      </c>
      <c r="R18" s="14">
        <v>1</v>
      </c>
      <c r="S18" s="14">
        <v>0</v>
      </c>
      <c r="T18" s="14">
        <f t="shared" si="7"/>
        <v>1</v>
      </c>
      <c r="U18" s="23">
        <f t="shared" si="8"/>
        <v>12</v>
      </c>
      <c r="V18" s="20">
        <f t="shared" si="9"/>
        <v>85.0444444444445</v>
      </c>
      <c r="W18" s="15" t="str">
        <f t="shared" si="10"/>
        <v>B</v>
      </c>
      <c r="X18" s="21" t="str">
        <f t="shared" si="11"/>
        <v>20%</v>
      </c>
    </row>
    <row r="19" s="3" customFormat="1" ht="34" customHeight="1" spans="1:24">
      <c r="A19" s="14">
        <v>17</v>
      </c>
      <c r="B19" s="39" t="s">
        <v>43</v>
      </c>
      <c r="C19" s="36" t="s">
        <v>28</v>
      </c>
      <c r="D19" s="16">
        <v>980</v>
      </c>
      <c r="E19" s="14">
        <v>980</v>
      </c>
      <c r="F19" s="17">
        <f t="shared" si="0"/>
        <v>1</v>
      </c>
      <c r="G19" s="18">
        <f t="shared" si="1"/>
        <v>25</v>
      </c>
      <c r="H19" s="24">
        <v>-0.0872</v>
      </c>
      <c r="I19" s="24">
        <v>-0.1896</v>
      </c>
      <c r="J19" s="20" t="str">
        <f t="shared" si="2"/>
        <v>10</v>
      </c>
      <c r="K19" s="20" t="str">
        <f t="shared" si="3"/>
        <v>10</v>
      </c>
      <c r="L19" s="26">
        <v>980</v>
      </c>
      <c r="M19" s="14">
        <v>16000</v>
      </c>
      <c r="N19" s="21">
        <f t="shared" si="4"/>
        <v>0.942285041224971</v>
      </c>
      <c r="O19" s="20" t="str">
        <f t="shared" si="5"/>
        <v>0</v>
      </c>
      <c r="P19" s="22">
        <v>0.00282230067803867</v>
      </c>
      <c r="Q19" s="20" t="str">
        <f t="shared" si="6"/>
        <v>20</v>
      </c>
      <c r="R19" s="14">
        <v>0</v>
      </c>
      <c r="S19" s="14">
        <v>0</v>
      </c>
      <c r="T19" s="14">
        <f t="shared" si="7"/>
        <v>0</v>
      </c>
      <c r="U19" s="23">
        <f t="shared" si="8"/>
        <v>15</v>
      </c>
      <c r="V19" s="20">
        <f t="shared" si="9"/>
        <v>80</v>
      </c>
      <c r="W19" s="15" t="str">
        <f t="shared" si="10"/>
        <v>B</v>
      </c>
      <c r="X19" s="21" t="str">
        <f t="shared" si="11"/>
        <v>20%</v>
      </c>
    </row>
    <row r="20" s="3" customFormat="1" ht="34" customHeight="1" spans="1:24">
      <c r="A20" s="14">
        <v>18</v>
      </c>
      <c r="B20" s="39" t="s">
        <v>44</v>
      </c>
      <c r="C20" s="36" t="s">
        <v>26</v>
      </c>
      <c r="D20" s="16">
        <v>5292</v>
      </c>
      <c r="E20" s="14">
        <v>4312</v>
      </c>
      <c r="F20" s="17">
        <f t="shared" si="0"/>
        <v>0.814814814814815</v>
      </c>
      <c r="G20" s="18">
        <f t="shared" si="1"/>
        <v>20.3703703703704</v>
      </c>
      <c r="H20" s="42">
        <v>-0.043</v>
      </c>
      <c r="I20" s="42">
        <v>-0.0971</v>
      </c>
      <c r="J20" s="20" t="str">
        <f t="shared" si="2"/>
        <v>10</v>
      </c>
      <c r="K20" s="20" t="str">
        <f t="shared" si="3"/>
        <v>10</v>
      </c>
      <c r="L20" s="26">
        <v>5292</v>
      </c>
      <c r="M20" s="14">
        <v>16000</v>
      </c>
      <c r="N20" s="21">
        <f t="shared" si="4"/>
        <v>0.751455945895172</v>
      </c>
      <c r="O20" s="20">
        <f t="shared" si="5"/>
        <v>4.91264324628968</v>
      </c>
      <c r="P20" s="22">
        <v>0.00153799903618447</v>
      </c>
      <c r="Q20" s="20" t="str">
        <f t="shared" si="6"/>
        <v>20</v>
      </c>
      <c r="R20" s="14">
        <v>1</v>
      </c>
      <c r="S20" s="14">
        <v>0</v>
      </c>
      <c r="T20" s="14">
        <f t="shared" si="7"/>
        <v>1</v>
      </c>
      <c r="U20" s="23">
        <f t="shared" si="8"/>
        <v>12</v>
      </c>
      <c r="V20" s="20">
        <f t="shared" si="9"/>
        <v>77.28301361666</v>
      </c>
      <c r="W20" s="15" t="str">
        <f t="shared" si="10"/>
        <v>C</v>
      </c>
      <c r="X20" s="21" t="str">
        <f t="shared" si="11"/>
        <v>15%</v>
      </c>
    </row>
    <row r="21" s="3" customFormat="1" ht="34" customHeight="1" spans="1:24">
      <c r="A21" s="14">
        <v>19</v>
      </c>
      <c r="B21" s="39" t="s">
        <v>45</v>
      </c>
      <c r="C21" s="36" t="s">
        <v>26</v>
      </c>
      <c r="D21" s="16">
        <v>11626</v>
      </c>
      <c r="E21" s="14">
        <v>11626</v>
      </c>
      <c r="F21" s="17">
        <f t="shared" si="0"/>
        <v>1</v>
      </c>
      <c r="G21" s="18">
        <f t="shared" si="1"/>
        <v>25</v>
      </c>
      <c r="H21" s="24">
        <v>-0.2738</v>
      </c>
      <c r="I21" s="24">
        <v>-0.1244</v>
      </c>
      <c r="J21" s="20" t="str">
        <f t="shared" si="2"/>
        <v>10</v>
      </c>
      <c r="K21" s="20" t="str">
        <f t="shared" si="3"/>
        <v>10</v>
      </c>
      <c r="L21" s="16">
        <v>11626</v>
      </c>
      <c r="M21" s="14">
        <v>0</v>
      </c>
      <c r="N21" s="21">
        <f t="shared" si="4"/>
        <v>0</v>
      </c>
      <c r="O21" s="20" t="str">
        <f t="shared" si="5"/>
        <v>20</v>
      </c>
      <c r="P21" s="22">
        <v>0.00559881080900347</v>
      </c>
      <c r="Q21" s="20" t="str">
        <f t="shared" si="6"/>
        <v>20</v>
      </c>
      <c r="R21" s="14">
        <v>0</v>
      </c>
      <c r="S21" s="14">
        <v>0</v>
      </c>
      <c r="T21" s="14">
        <f t="shared" si="7"/>
        <v>0</v>
      </c>
      <c r="U21" s="23">
        <f t="shared" si="8"/>
        <v>15</v>
      </c>
      <c r="V21" s="20">
        <f t="shared" si="9"/>
        <v>100</v>
      </c>
      <c r="W21" s="15" t="str">
        <f t="shared" si="10"/>
        <v>A</v>
      </c>
      <c r="X21" s="21" t="str">
        <f t="shared" si="11"/>
        <v>25%</v>
      </c>
    </row>
    <row r="22" s="3" customFormat="1" ht="34" customHeight="1" spans="1:24">
      <c r="A22" s="14">
        <v>20</v>
      </c>
      <c r="B22" s="39" t="s">
        <v>46</v>
      </c>
      <c r="C22" s="36" t="s">
        <v>26</v>
      </c>
      <c r="D22" s="16">
        <v>5277.24</v>
      </c>
      <c r="E22" s="14">
        <v>1643.24</v>
      </c>
      <c r="F22" s="17">
        <f t="shared" si="0"/>
        <v>0.311382465076441</v>
      </c>
      <c r="G22" s="18">
        <f t="shared" si="1"/>
        <v>7.78456162691104</v>
      </c>
      <c r="H22" s="21">
        <v>-0.613153171724316</v>
      </c>
      <c r="I22" s="21">
        <v>-0.2773</v>
      </c>
      <c r="J22" s="20" t="str">
        <f t="shared" si="2"/>
        <v>10</v>
      </c>
      <c r="K22" s="20" t="str">
        <f t="shared" si="3"/>
        <v>10</v>
      </c>
      <c r="L22" s="16">
        <v>5277.24</v>
      </c>
      <c r="M22" s="14">
        <v>0</v>
      </c>
      <c r="N22" s="21">
        <f t="shared" si="4"/>
        <v>0</v>
      </c>
      <c r="O22" s="20" t="str">
        <f t="shared" si="5"/>
        <v>20</v>
      </c>
      <c r="P22" s="22">
        <v>0.00296143856246294</v>
      </c>
      <c r="Q22" s="20" t="str">
        <f t="shared" si="6"/>
        <v>20</v>
      </c>
      <c r="R22" s="14">
        <v>0</v>
      </c>
      <c r="S22" s="14">
        <v>0</v>
      </c>
      <c r="T22" s="14">
        <f t="shared" si="7"/>
        <v>0</v>
      </c>
      <c r="U22" s="23">
        <f t="shared" si="8"/>
        <v>15</v>
      </c>
      <c r="V22" s="20">
        <f t="shared" si="9"/>
        <v>82.784561626911</v>
      </c>
      <c r="W22" s="15" t="str">
        <f t="shared" si="10"/>
        <v>B</v>
      </c>
      <c r="X22" s="21" t="str">
        <f t="shared" si="11"/>
        <v>20%</v>
      </c>
    </row>
    <row r="23" s="3" customFormat="1" ht="34" customHeight="1" spans="1:24">
      <c r="A23" s="14">
        <v>21</v>
      </c>
      <c r="B23" s="39" t="s">
        <v>47</v>
      </c>
      <c r="C23" s="36" t="s">
        <v>26</v>
      </c>
      <c r="D23" s="16">
        <v>28318</v>
      </c>
      <c r="E23" s="14">
        <v>22947</v>
      </c>
      <c r="F23" s="17">
        <f t="shared" si="0"/>
        <v>0.810332650610919</v>
      </c>
      <c r="G23" s="18">
        <f t="shared" si="1"/>
        <v>20.258316265273</v>
      </c>
      <c r="H23" s="24">
        <v>-0.6111</v>
      </c>
      <c r="I23" s="24">
        <v>-0.4582</v>
      </c>
      <c r="J23" s="20" t="str">
        <f t="shared" si="2"/>
        <v>10</v>
      </c>
      <c r="K23" s="20" t="str">
        <f t="shared" si="3"/>
        <v>10</v>
      </c>
      <c r="L23" s="16">
        <v>28318</v>
      </c>
      <c r="M23" s="14">
        <v>18880</v>
      </c>
      <c r="N23" s="21">
        <f t="shared" si="4"/>
        <v>0.400016949870757</v>
      </c>
      <c r="O23" s="20" t="str">
        <f t="shared" si="5"/>
        <v>20</v>
      </c>
      <c r="P23" s="22">
        <v>0.00685935382242969</v>
      </c>
      <c r="Q23" s="20" t="str">
        <f t="shared" si="6"/>
        <v>20</v>
      </c>
      <c r="R23" s="14">
        <v>0</v>
      </c>
      <c r="S23" s="14">
        <v>0</v>
      </c>
      <c r="T23" s="14">
        <f t="shared" si="7"/>
        <v>0</v>
      </c>
      <c r="U23" s="23">
        <f t="shared" si="8"/>
        <v>15</v>
      </c>
      <c r="V23" s="20">
        <f t="shared" si="9"/>
        <v>95.258316265273</v>
      </c>
      <c r="W23" s="15" t="str">
        <f t="shared" si="10"/>
        <v>A</v>
      </c>
      <c r="X23" s="21" t="str">
        <f t="shared" si="11"/>
        <v>25%</v>
      </c>
    </row>
    <row r="24" s="3" customFormat="1" ht="34" customHeight="1" spans="1:24">
      <c r="A24" s="14">
        <v>22</v>
      </c>
      <c r="B24" s="39" t="s">
        <v>48</v>
      </c>
      <c r="C24" s="36" t="s">
        <v>26</v>
      </c>
      <c r="D24" s="16">
        <v>7264.4</v>
      </c>
      <c r="E24" s="14">
        <v>7264.4</v>
      </c>
      <c r="F24" s="17">
        <f t="shared" si="0"/>
        <v>1</v>
      </c>
      <c r="G24" s="18">
        <f t="shared" si="1"/>
        <v>25</v>
      </c>
      <c r="H24" s="24">
        <v>-0.4227</v>
      </c>
      <c r="I24" s="24">
        <v>0.6101</v>
      </c>
      <c r="J24" s="20" t="str">
        <f t="shared" si="2"/>
        <v>10</v>
      </c>
      <c r="K24" s="20" t="str">
        <f t="shared" si="3"/>
        <v>0</v>
      </c>
      <c r="L24" s="16">
        <v>7264.4</v>
      </c>
      <c r="M24" s="14">
        <v>0</v>
      </c>
      <c r="N24" s="21">
        <f t="shared" si="4"/>
        <v>0</v>
      </c>
      <c r="O24" s="20" t="str">
        <f t="shared" si="5"/>
        <v>20</v>
      </c>
      <c r="P24" s="22">
        <v>0.00456719863126959</v>
      </c>
      <c r="Q24" s="20" t="str">
        <f t="shared" si="6"/>
        <v>20</v>
      </c>
      <c r="R24" s="14">
        <v>0</v>
      </c>
      <c r="S24" s="14">
        <v>0</v>
      </c>
      <c r="T24" s="14">
        <f t="shared" si="7"/>
        <v>0</v>
      </c>
      <c r="U24" s="23">
        <f t="shared" si="8"/>
        <v>15</v>
      </c>
      <c r="V24" s="20">
        <f t="shared" si="9"/>
        <v>90</v>
      </c>
      <c r="W24" s="15" t="str">
        <f t="shared" si="10"/>
        <v>A</v>
      </c>
      <c r="X24" s="21" t="str">
        <f t="shared" si="11"/>
        <v>25%</v>
      </c>
    </row>
    <row r="25" s="3" customFormat="1" ht="34" customHeight="1" spans="1:24">
      <c r="A25" s="14">
        <v>23</v>
      </c>
      <c r="B25" s="39" t="s">
        <v>49</v>
      </c>
      <c r="C25" s="36" t="s">
        <v>28</v>
      </c>
      <c r="D25" s="16">
        <v>1848</v>
      </c>
      <c r="E25" s="14">
        <v>1848</v>
      </c>
      <c r="F25" s="17">
        <f t="shared" si="0"/>
        <v>1</v>
      </c>
      <c r="G25" s="18">
        <f t="shared" si="1"/>
        <v>25</v>
      </c>
      <c r="H25" s="24">
        <v>-0.1826</v>
      </c>
      <c r="I25" s="24">
        <v>-0.5111</v>
      </c>
      <c r="J25" s="20" t="str">
        <f t="shared" si="2"/>
        <v>10</v>
      </c>
      <c r="K25" s="20" t="str">
        <f t="shared" si="3"/>
        <v>10</v>
      </c>
      <c r="L25" s="26">
        <v>1848</v>
      </c>
      <c r="M25" s="14">
        <v>18880</v>
      </c>
      <c r="N25" s="21">
        <f t="shared" si="4"/>
        <v>0.910845233500579</v>
      </c>
      <c r="O25" s="20" t="str">
        <f t="shared" si="5"/>
        <v>0</v>
      </c>
      <c r="P25" s="22">
        <v>0.00286624593524374</v>
      </c>
      <c r="Q25" s="20" t="str">
        <f t="shared" si="6"/>
        <v>20</v>
      </c>
      <c r="R25" s="14">
        <v>0</v>
      </c>
      <c r="S25" s="14">
        <v>0</v>
      </c>
      <c r="T25" s="14">
        <f t="shared" si="7"/>
        <v>0</v>
      </c>
      <c r="U25" s="23">
        <f t="shared" si="8"/>
        <v>15</v>
      </c>
      <c r="V25" s="20">
        <f t="shared" si="9"/>
        <v>80</v>
      </c>
      <c r="W25" s="15" t="str">
        <f t="shared" si="10"/>
        <v>B</v>
      </c>
      <c r="X25" s="21" t="str">
        <f t="shared" si="11"/>
        <v>20%</v>
      </c>
    </row>
    <row r="26" s="3" customFormat="1" ht="34" customHeight="1" spans="1:24">
      <c r="A26" s="14">
        <v>24</v>
      </c>
      <c r="B26" s="39" t="s">
        <v>50</v>
      </c>
      <c r="C26" s="36" t="s">
        <v>26</v>
      </c>
      <c r="D26" s="16">
        <v>201659.6</v>
      </c>
      <c r="E26" s="14">
        <v>201659.6</v>
      </c>
      <c r="F26" s="17">
        <f t="shared" si="0"/>
        <v>1</v>
      </c>
      <c r="G26" s="18">
        <f t="shared" si="1"/>
        <v>25</v>
      </c>
      <c r="H26" s="24">
        <v>-0.3827</v>
      </c>
      <c r="I26" s="24">
        <v>-0.2235</v>
      </c>
      <c r="J26" s="20" t="str">
        <f t="shared" si="2"/>
        <v>10</v>
      </c>
      <c r="K26" s="20" t="str">
        <f t="shared" si="3"/>
        <v>10</v>
      </c>
      <c r="L26" s="26">
        <v>201659.6</v>
      </c>
      <c r="M26" s="14">
        <v>16000</v>
      </c>
      <c r="N26" s="21">
        <f t="shared" si="4"/>
        <v>0.073509277789723</v>
      </c>
      <c r="O26" s="20" t="str">
        <f t="shared" si="5"/>
        <v>20</v>
      </c>
      <c r="P26" s="22">
        <v>0.00604507778288535</v>
      </c>
      <c r="Q26" s="20" t="str">
        <f t="shared" si="6"/>
        <v>20</v>
      </c>
      <c r="R26" s="14">
        <v>0</v>
      </c>
      <c r="S26" s="14">
        <v>0</v>
      </c>
      <c r="T26" s="14">
        <f t="shared" si="7"/>
        <v>0</v>
      </c>
      <c r="U26" s="23">
        <f t="shared" si="8"/>
        <v>15</v>
      </c>
      <c r="V26" s="20">
        <f t="shared" si="9"/>
        <v>100</v>
      </c>
      <c r="W26" s="15" t="str">
        <f t="shared" si="10"/>
        <v>A</v>
      </c>
      <c r="X26" s="21" t="str">
        <f t="shared" si="11"/>
        <v>25%</v>
      </c>
    </row>
    <row r="27" s="3" customFormat="1" ht="34" customHeight="1" spans="1:24">
      <c r="A27" s="14">
        <v>25</v>
      </c>
      <c r="B27" s="39" t="s">
        <v>51</v>
      </c>
      <c r="C27" s="36" t="s">
        <v>28</v>
      </c>
      <c r="D27" s="16">
        <v>0</v>
      </c>
      <c r="E27" s="14">
        <v>0</v>
      </c>
      <c r="F27" s="17">
        <v>0</v>
      </c>
      <c r="G27" s="18">
        <f t="shared" si="1"/>
        <v>0</v>
      </c>
      <c r="H27" s="24">
        <v>-0.2257</v>
      </c>
      <c r="I27" s="24">
        <v>-0.2184</v>
      </c>
      <c r="J27" s="20" t="str">
        <f t="shared" si="2"/>
        <v>10</v>
      </c>
      <c r="K27" s="20" t="str">
        <f t="shared" si="3"/>
        <v>10</v>
      </c>
      <c r="L27" s="26">
        <v>0</v>
      </c>
      <c r="M27" s="14">
        <v>0</v>
      </c>
      <c r="N27" s="21">
        <v>0</v>
      </c>
      <c r="O27" s="20" t="str">
        <f t="shared" si="5"/>
        <v>20</v>
      </c>
      <c r="P27" s="22">
        <v>1.97947322383587e-5</v>
      </c>
      <c r="Q27" s="20" t="str">
        <f t="shared" si="6"/>
        <v>20</v>
      </c>
      <c r="R27" s="14">
        <v>0</v>
      </c>
      <c r="S27" s="14">
        <v>0</v>
      </c>
      <c r="T27" s="14">
        <f t="shared" si="7"/>
        <v>0</v>
      </c>
      <c r="U27" s="23">
        <f t="shared" si="8"/>
        <v>15</v>
      </c>
      <c r="V27" s="20">
        <f t="shared" si="9"/>
        <v>75</v>
      </c>
      <c r="W27" s="15" t="str">
        <f t="shared" si="10"/>
        <v>C</v>
      </c>
      <c r="X27" s="21" t="str">
        <f t="shared" si="11"/>
        <v>15%</v>
      </c>
    </row>
    <row r="28" s="3" customFormat="1" ht="34" customHeight="1" spans="1:24">
      <c r="A28" s="14">
        <v>26</v>
      </c>
      <c r="B28" s="39" t="s">
        <v>52</v>
      </c>
      <c r="C28" s="36" t="s">
        <v>26</v>
      </c>
      <c r="D28" s="16">
        <v>2619</v>
      </c>
      <c r="E28" s="14">
        <v>2619</v>
      </c>
      <c r="F28" s="17">
        <f t="shared" ref="F28:F38" si="12">E28/D28</f>
        <v>1</v>
      </c>
      <c r="G28" s="18">
        <f t="shared" si="1"/>
        <v>25</v>
      </c>
      <c r="H28" s="24">
        <v>-0.281</v>
      </c>
      <c r="I28" s="24">
        <v>-0.2483</v>
      </c>
      <c r="J28" s="20" t="str">
        <f t="shared" si="2"/>
        <v>10</v>
      </c>
      <c r="K28" s="20" t="str">
        <f t="shared" si="3"/>
        <v>10</v>
      </c>
      <c r="L28" s="26">
        <v>2619</v>
      </c>
      <c r="M28" s="14">
        <v>0</v>
      </c>
      <c r="N28" s="21">
        <f t="shared" ref="N28:N49" si="13">M28/(L28+M28)</f>
        <v>0</v>
      </c>
      <c r="O28" s="20" t="str">
        <f t="shared" si="5"/>
        <v>20</v>
      </c>
      <c r="P28" s="22">
        <v>0.00403476893074656</v>
      </c>
      <c r="Q28" s="20" t="str">
        <f t="shared" si="6"/>
        <v>20</v>
      </c>
      <c r="R28" s="14">
        <v>0</v>
      </c>
      <c r="S28" s="14">
        <v>0</v>
      </c>
      <c r="T28" s="14">
        <f t="shared" si="7"/>
        <v>0</v>
      </c>
      <c r="U28" s="23">
        <f t="shared" si="8"/>
        <v>15</v>
      </c>
      <c r="V28" s="20">
        <f t="shared" si="9"/>
        <v>100</v>
      </c>
      <c r="W28" s="15" t="str">
        <f t="shared" si="10"/>
        <v>A</v>
      </c>
      <c r="X28" s="21" t="str">
        <f t="shared" si="11"/>
        <v>25%</v>
      </c>
    </row>
    <row r="29" s="3" customFormat="1" ht="34" customHeight="1" spans="1:24">
      <c r="A29" s="14">
        <v>27</v>
      </c>
      <c r="B29" s="39" t="s">
        <v>53</v>
      </c>
      <c r="C29" s="36" t="s">
        <v>26</v>
      </c>
      <c r="D29" s="16">
        <v>83220</v>
      </c>
      <c r="E29" s="14">
        <v>60222</v>
      </c>
      <c r="F29" s="17">
        <f t="shared" si="12"/>
        <v>0.72364816149964</v>
      </c>
      <c r="G29" s="18">
        <f t="shared" si="1"/>
        <v>18.091204037491</v>
      </c>
      <c r="H29" s="24">
        <v>-0.2222</v>
      </c>
      <c r="I29" s="24">
        <v>-0.0578</v>
      </c>
      <c r="J29" s="20" t="str">
        <f t="shared" si="2"/>
        <v>10</v>
      </c>
      <c r="K29" s="20" t="str">
        <f t="shared" si="3"/>
        <v>10</v>
      </c>
      <c r="L29" s="16">
        <v>83220</v>
      </c>
      <c r="M29" s="14">
        <v>5161.5</v>
      </c>
      <c r="N29" s="21">
        <f t="shared" si="13"/>
        <v>0.0584002308175353</v>
      </c>
      <c r="O29" s="20" t="str">
        <f t="shared" si="5"/>
        <v>20</v>
      </c>
      <c r="P29" s="22">
        <v>0.00814269667740941</v>
      </c>
      <c r="Q29" s="20" t="str">
        <f t="shared" si="6"/>
        <v>20</v>
      </c>
      <c r="R29" s="14">
        <v>0</v>
      </c>
      <c r="S29" s="14">
        <v>0</v>
      </c>
      <c r="T29" s="14">
        <f t="shared" si="7"/>
        <v>0</v>
      </c>
      <c r="U29" s="23">
        <f t="shared" si="8"/>
        <v>15</v>
      </c>
      <c r="V29" s="20">
        <f t="shared" si="9"/>
        <v>93.091204037491</v>
      </c>
      <c r="W29" s="15" t="str">
        <f t="shared" si="10"/>
        <v>A</v>
      </c>
      <c r="X29" s="21" t="str">
        <f t="shared" si="11"/>
        <v>25%</v>
      </c>
    </row>
    <row r="30" s="3" customFormat="1" ht="34" customHeight="1" spans="1:24">
      <c r="A30" s="14">
        <v>28</v>
      </c>
      <c r="B30" s="39" t="s">
        <v>54</v>
      </c>
      <c r="C30" s="36" t="s">
        <v>28</v>
      </c>
      <c r="D30" s="16">
        <v>1303.2</v>
      </c>
      <c r="E30" s="14">
        <v>1303.2</v>
      </c>
      <c r="F30" s="17">
        <f t="shared" si="12"/>
        <v>1</v>
      </c>
      <c r="G30" s="18">
        <f t="shared" si="1"/>
        <v>25</v>
      </c>
      <c r="H30" s="24">
        <v>-0.4395</v>
      </c>
      <c r="I30" s="24">
        <v>-0.2744</v>
      </c>
      <c r="J30" s="20" t="str">
        <f t="shared" si="2"/>
        <v>10</v>
      </c>
      <c r="K30" s="20" t="str">
        <f t="shared" si="3"/>
        <v>10</v>
      </c>
      <c r="L30" s="16">
        <v>1303.2</v>
      </c>
      <c r="M30" s="14">
        <v>5161.5</v>
      </c>
      <c r="N30" s="21">
        <f t="shared" si="13"/>
        <v>0.798412919393011</v>
      </c>
      <c r="O30" s="20">
        <f t="shared" si="5"/>
        <v>2.09522483641932</v>
      </c>
      <c r="P30" s="22">
        <v>0.0066682719349224</v>
      </c>
      <c r="Q30" s="20" t="str">
        <f t="shared" si="6"/>
        <v>20</v>
      </c>
      <c r="R30" s="14">
        <v>0</v>
      </c>
      <c r="S30" s="14">
        <v>0</v>
      </c>
      <c r="T30" s="14">
        <f t="shared" si="7"/>
        <v>0</v>
      </c>
      <c r="U30" s="23">
        <f t="shared" si="8"/>
        <v>15</v>
      </c>
      <c r="V30" s="20">
        <f t="shared" si="9"/>
        <v>82.0952248364193</v>
      </c>
      <c r="W30" s="15" t="str">
        <f t="shared" si="10"/>
        <v>B</v>
      </c>
      <c r="X30" s="21" t="str">
        <f t="shared" si="11"/>
        <v>20%</v>
      </c>
    </row>
    <row r="31" s="3" customFormat="1" ht="34" customHeight="1" spans="1:24">
      <c r="A31" s="14">
        <v>29</v>
      </c>
      <c r="B31" s="39" t="s">
        <v>55</v>
      </c>
      <c r="C31" s="36" t="s">
        <v>26</v>
      </c>
      <c r="D31" s="16">
        <v>204.8</v>
      </c>
      <c r="E31" s="14">
        <v>204.8</v>
      </c>
      <c r="F31" s="17">
        <f t="shared" si="12"/>
        <v>1</v>
      </c>
      <c r="G31" s="18">
        <f t="shared" si="1"/>
        <v>25</v>
      </c>
      <c r="H31" s="24">
        <v>-0.49</v>
      </c>
      <c r="I31" s="24">
        <v>-0.37</v>
      </c>
      <c r="J31" s="20" t="str">
        <f t="shared" si="2"/>
        <v>10</v>
      </c>
      <c r="K31" s="20" t="str">
        <f t="shared" si="3"/>
        <v>10</v>
      </c>
      <c r="L31" s="26">
        <v>204.8</v>
      </c>
      <c r="M31" s="14">
        <v>0</v>
      </c>
      <c r="N31" s="21">
        <f t="shared" si="13"/>
        <v>0</v>
      </c>
      <c r="O31" s="20" t="str">
        <f t="shared" si="5"/>
        <v>20</v>
      </c>
      <c r="P31" s="22">
        <v>0.0114691629511849</v>
      </c>
      <c r="Q31" s="20" t="str">
        <f t="shared" si="6"/>
        <v>20</v>
      </c>
      <c r="R31" s="14">
        <v>0</v>
      </c>
      <c r="S31" s="14">
        <v>0</v>
      </c>
      <c r="T31" s="14">
        <f t="shared" si="7"/>
        <v>0</v>
      </c>
      <c r="U31" s="23">
        <f t="shared" si="8"/>
        <v>15</v>
      </c>
      <c r="V31" s="20">
        <f t="shared" si="9"/>
        <v>100</v>
      </c>
      <c r="W31" s="15" t="str">
        <f t="shared" si="10"/>
        <v>A</v>
      </c>
      <c r="X31" s="21" t="str">
        <f t="shared" si="11"/>
        <v>25%</v>
      </c>
    </row>
    <row r="32" s="3" customFormat="1" ht="34" customHeight="1" spans="1:24">
      <c r="A32" s="14">
        <v>30</v>
      </c>
      <c r="B32" s="39" t="s">
        <v>56</v>
      </c>
      <c r="C32" s="36" t="s">
        <v>26</v>
      </c>
      <c r="D32" s="16">
        <v>436.5</v>
      </c>
      <c r="E32" s="14">
        <v>0</v>
      </c>
      <c r="F32" s="17">
        <f t="shared" si="12"/>
        <v>0</v>
      </c>
      <c r="G32" s="18">
        <f t="shared" si="1"/>
        <v>0</v>
      </c>
      <c r="H32" s="24">
        <v>-1</v>
      </c>
      <c r="I32" s="24">
        <v>-0.0805</v>
      </c>
      <c r="J32" s="20" t="str">
        <f t="shared" si="2"/>
        <v>10</v>
      </c>
      <c r="K32" s="20" t="str">
        <f t="shared" si="3"/>
        <v>10</v>
      </c>
      <c r="L32" s="26">
        <v>436.5</v>
      </c>
      <c r="M32" s="14">
        <v>0</v>
      </c>
      <c r="N32" s="21">
        <f t="shared" si="13"/>
        <v>0</v>
      </c>
      <c r="O32" s="20" t="str">
        <f t="shared" si="5"/>
        <v>20</v>
      </c>
      <c r="P32" s="22">
        <v>0.0115763751915954</v>
      </c>
      <c r="Q32" s="20" t="str">
        <f t="shared" si="6"/>
        <v>20</v>
      </c>
      <c r="R32" s="14">
        <v>0</v>
      </c>
      <c r="S32" s="14">
        <v>0</v>
      </c>
      <c r="T32" s="14">
        <f t="shared" si="7"/>
        <v>0</v>
      </c>
      <c r="U32" s="23">
        <f t="shared" si="8"/>
        <v>15</v>
      </c>
      <c r="V32" s="20">
        <f t="shared" si="9"/>
        <v>75</v>
      </c>
      <c r="W32" s="15" t="str">
        <f t="shared" si="10"/>
        <v>C</v>
      </c>
      <c r="X32" s="21" t="str">
        <f t="shared" si="11"/>
        <v>15%</v>
      </c>
    </row>
    <row r="33" s="3" customFormat="1" ht="34" customHeight="1" spans="1:24">
      <c r="A33" s="14">
        <v>31</v>
      </c>
      <c r="B33" s="39" t="s">
        <v>57</v>
      </c>
      <c r="C33" s="36" t="s">
        <v>26</v>
      </c>
      <c r="D33" s="16">
        <v>1280.4</v>
      </c>
      <c r="E33" s="14">
        <v>1280.4</v>
      </c>
      <c r="F33" s="17">
        <f t="shared" si="12"/>
        <v>1</v>
      </c>
      <c r="G33" s="18">
        <f t="shared" si="1"/>
        <v>25</v>
      </c>
      <c r="H33" s="24">
        <v>0</v>
      </c>
      <c r="I33" s="24">
        <v>-0.1722</v>
      </c>
      <c r="J33" s="20" t="str">
        <f t="shared" si="2"/>
        <v>10</v>
      </c>
      <c r="K33" s="20" t="str">
        <f t="shared" si="3"/>
        <v>10</v>
      </c>
      <c r="L33" s="26">
        <v>1280.4</v>
      </c>
      <c r="M33" s="14">
        <v>0</v>
      </c>
      <c r="N33" s="21">
        <f t="shared" si="13"/>
        <v>0</v>
      </c>
      <c r="O33" s="20" t="str">
        <f t="shared" si="5"/>
        <v>20</v>
      </c>
      <c r="P33" s="22">
        <v>0.00899054076889791</v>
      </c>
      <c r="Q33" s="20" t="str">
        <f t="shared" si="6"/>
        <v>20</v>
      </c>
      <c r="R33" s="14">
        <v>0</v>
      </c>
      <c r="S33" s="14">
        <v>0</v>
      </c>
      <c r="T33" s="14">
        <f t="shared" si="7"/>
        <v>0</v>
      </c>
      <c r="U33" s="23">
        <f t="shared" si="8"/>
        <v>15</v>
      </c>
      <c r="V33" s="20">
        <f t="shared" si="9"/>
        <v>100</v>
      </c>
      <c r="W33" s="15" t="str">
        <f t="shared" si="10"/>
        <v>A</v>
      </c>
      <c r="X33" s="21" t="str">
        <f t="shared" si="11"/>
        <v>25%</v>
      </c>
    </row>
    <row r="34" s="3" customFormat="1" ht="34" customHeight="1" spans="1:24">
      <c r="A34" s="14">
        <v>32</v>
      </c>
      <c r="B34" s="39" t="s">
        <v>58</v>
      </c>
      <c r="C34" s="36" t="s">
        <v>26</v>
      </c>
      <c r="D34" s="16">
        <v>18672</v>
      </c>
      <c r="E34" s="14">
        <v>18672</v>
      </c>
      <c r="F34" s="17">
        <f t="shared" si="12"/>
        <v>1</v>
      </c>
      <c r="G34" s="18">
        <f t="shared" si="1"/>
        <v>25</v>
      </c>
      <c r="H34" s="24">
        <v>-0.2755</v>
      </c>
      <c r="I34" s="24">
        <v>-0.1071</v>
      </c>
      <c r="J34" s="20" t="str">
        <f t="shared" si="2"/>
        <v>10</v>
      </c>
      <c r="K34" s="20" t="str">
        <f t="shared" si="3"/>
        <v>10</v>
      </c>
      <c r="L34" s="16">
        <v>18672</v>
      </c>
      <c r="M34" s="14">
        <v>0</v>
      </c>
      <c r="N34" s="21">
        <f t="shared" si="13"/>
        <v>0</v>
      </c>
      <c r="O34" s="20" t="str">
        <f t="shared" si="5"/>
        <v>20</v>
      </c>
      <c r="P34" s="22">
        <v>0.00327339557144278</v>
      </c>
      <c r="Q34" s="20" t="str">
        <f t="shared" si="6"/>
        <v>20</v>
      </c>
      <c r="R34" s="14">
        <v>0</v>
      </c>
      <c r="S34" s="14">
        <v>0</v>
      </c>
      <c r="T34" s="14">
        <f t="shared" si="7"/>
        <v>0</v>
      </c>
      <c r="U34" s="23">
        <f t="shared" si="8"/>
        <v>15</v>
      </c>
      <c r="V34" s="20">
        <f t="shared" si="9"/>
        <v>100</v>
      </c>
      <c r="W34" s="15" t="str">
        <f t="shared" si="10"/>
        <v>A</v>
      </c>
      <c r="X34" s="21" t="str">
        <f t="shared" si="11"/>
        <v>25%</v>
      </c>
    </row>
    <row r="35" s="3" customFormat="1" ht="34" customHeight="1" spans="1:24">
      <c r="A35" s="14">
        <v>33</v>
      </c>
      <c r="B35" s="39" t="s">
        <v>59</v>
      </c>
      <c r="C35" s="36" t="s">
        <v>26</v>
      </c>
      <c r="D35" s="16">
        <v>1512.92</v>
      </c>
      <c r="E35" s="14">
        <v>0</v>
      </c>
      <c r="F35" s="17">
        <f t="shared" si="12"/>
        <v>0</v>
      </c>
      <c r="G35" s="18">
        <f t="shared" si="1"/>
        <v>0</v>
      </c>
      <c r="H35" s="21">
        <v>0</v>
      </c>
      <c r="I35" s="24">
        <v>-0.4262</v>
      </c>
      <c r="J35" s="20" t="str">
        <f t="shared" si="2"/>
        <v>10</v>
      </c>
      <c r="K35" s="20" t="str">
        <f t="shared" si="3"/>
        <v>10</v>
      </c>
      <c r="L35" s="16">
        <v>1512.92</v>
      </c>
      <c r="M35" s="14">
        <v>12272</v>
      </c>
      <c r="N35" s="21">
        <f t="shared" si="13"/>
        <v>0.890248184247714</v>
      </c>
      <c r="O35" s="20" t="str">
        <f t="shared" si="5"/>
        <v>0</v>
      </c>
      <c r="P35" s="22">
        <v>0</v>
      </c>
      <c r="Q35" s="20" t="str">
        <f t="shared" si="6"/>
        <v>20</v>
      </c>
      <c r="R35" s="14">
        <v>0</v>
      </c>
      <c r="S35" s="14">
        <v>0</v>
      </c>
      <c r="T35" s="14">
        <f t="shared" si="7"/>
        <v>0</v>
      </c>
      <c r="U35" s="23">
        <f t="shared" si="8"/>
        <v>15</v>
      </c>
      <c r="V35" s="20">
        <f t="shared" si="9"/>
        <v>55</v>
      </c>
      <c r="W35" s="15" t="str">
        <f t="shared" si="10"/>
        <v>E</v>
      </c>
      <c r="X35" s="21" t="str">
        <f t="shared" si="11"/>
        <v>0</v>
      </c>
    </row>
    <row r="36" s="3" customFormat="1" ht="34" customHeight="1" spans="1:24">
      <c r="A36" s="14">
        <v>34</v>
      </c>
      <c r="B36" s="39" t="s">
        <v>60</v>
      </c>
      <c r="C36" s="36" t="s">
        <v>26</v>
      </c>
      <c r="D36" s="16">
        <v>3101.4</v>
      </c>
      <c r="E36" s="14">
        <v>0</v>
      </c>
      <c r="F36" s="17">
        <f t="shared" si="12"/>
        <v>0</v>
      </c>
      <c r="G36" s="18">
        <f t="shared" si="1"/>
        <v>0</v>
      </c>
      <c r="H36" s="24">
        <v>-0.3178</v>
      </c>
      <c r="I36" s="24">
        <v>0.048</v>
      </c>
      <c r="J36" s="20" t="str">
        <f t="shared" si="2"/>
        <v>10</v>
      </c>
      <c r="K36" s="20">
        <f t="shared" si="3"/>
        <v>8.8</v>
      </c>
      <c r="L36" s="16">
        <v>3101.4</v>
      </c>
      <c r="M36" s="14">
        <v>0</v>
      </c>
      <c r="N36" s="21">
        <f t="shared" si="13"/>
        <v>0</v>
      </c>
      <c r="O36" s="20" t="str">
        <f t="shared" si="5"/>
        <v>20</v>
      </c>
      <c r="P36" s="22">
        <v>0.000674753406307015</v>
      </c>
      <c r="Q36" s="20" t="str">
        <f t="shared" si="6"/>
        <v>20</v>
      </c>
      <c r="R36" s="14">
        <v>0</v>
      </c>
      <c r="S36" s="14">
        <v>0</v>
      </c>
      <c r="T36" s="14">
        <f t="shared" si="7"/>
        <v>0</v>
      </c>
      <c r="U36" s="23">
        <f t="shared" si="8"/>
        <v>15</v>
      </c>
      <c r="V36" s="20">
        <f t="shared" si="9"/>
        <v>73.8</v>
      </c>
      <c r="W36" s="15" t="str">
        <f t="shared" si="10"/>
        <v>C</v>
      </c>
      <c r="X36" s="21" t="str">
        <f t="shared" si="11"/>
        <v>15%</v>
      </c>
    </row>
    <row r="37" s="3" customFormat="1" ht="34" customHeight="1" spans="1:24">
      <c r="A37" s="14">
        <v>35</v>
      </c>
      <c r="B37" s="39" t="s">
        <v>61</v>
      </c>
      <c r="C37" s="36" t="s">
        <v>26</v>
      </c>
      <c r="D37" s="16">
        <v>317220</v>
      </c>
      <c r="E37" s="14">
        <v>291740</v>
      </c>
      <c r="F37" s="17">
        <f t="shared" si="12"/>
        <v>0.919677195637097</v>
      </c>
      <c r="G37" s="18">
        <f t="shared" si="1"/>
        <v>22.9919298909274</v>
      </c>
      <c r="H37" s="24">
        <v>-0.1478</v>
      </c>
      <c r="I37" s="24">
        <v>-0.1422</v>
      </c>
      <c r="J37" s="20" t="str">
        <f t="shared" si="2"/>
        <v>10</v>
      </c>
      <c r="K37" s="20" t="str">
        <f t="shared" si="3"/>
        <v>10</v>
      </c>
      <c r="L37" s="16">
        <v>317220</v>
      </c>
      <c r="M37" s="14">
        <v>42154.78</v>
      </c>
      <c r="N37" s="21">
        <f t="shared" si="13"/>
        <v>0.117300329199506</v>
      </c>
      <c r="O37" s="20" t="str">
        <f t="shared" si="5"/>
        <v>20</v>
      </c>
      <c r="P37" s="22">
        <v>0.00381983696166383</v>
      </c>
      <c r="Q37" s="20" t="str">
        <f t="shared" si="6"/>
        <v>20</v>
      </c>
      <c r="R37" s="14">
        <v>0</v>
      </c>
      <c r="S37" s="14">
        <v>0</v>
      </c>
      <c r="T37" s="14">
        <f t="shared" si="7"/>
        <v>0</v>
      </c>
      <c r="U37" s="23">
        <f t="shared" si="8"/>
        <v>15</v>
      </c>
      <c r="V37" s="20">
        <f t="shared" si="9"/>
        <v>97.9919298909274</v>
      </c>
      <c r="W37" s="15" t="str">
        <f t="shared" si="10"/>
        <v>A</v>
      </c>
      <c r="X37" s="21" t="str">
        <f t="shared" si="11"/>
        <v>25%</v>
      </c>
    </row>
    <row r="38" s="3" customFormat="1" ht="34" customHeight="1" spans="1:24">
      <c r="A38" s="14">
        <v>36</v>
      </c>
      <c r="B38" s="39" t="s">
        <v>62</v>
      </c>
      <c r="C38" s="36" t="s">
        <v>26</v>
      </c>
      <c r="D38" s="16">
        <v>59540.65</v>
      </c>
      <c r="E38" s="14">
        <v>19288.07</v>
      </c>
      <c r="F38" s="17">
        <f t="shared" si="12"/>
        <v>0.323947924653157</v>
      </c>
      <c r="G38" s="18">
        <f t="shared" si="1"/>
        <v>8.09869811632893</v>
      </c>
      <c r="H38" s="24">
        <v>-0.1747</v>
      </c>
      <c r="I38" s="24">
        <v>-0.1754</v>
      </c>
      <c r="J38" s="20" t="str">
        <f t="shared" si="2"/>
        <v>10</v>
      </c>
      <c r="K38" s="20" t="str">
        <f t="shared" si="3"/>
        <v>10</v>
      </c>
      <c r="L38" s="16">
        <v>59540.65</v>
      </c>
      <c r="M38" s="14">
        <v>28272</v>
      </c>
      <c r="N38" s="21">
        <f t="shared" si="13"/>
        <v>0.321958168897078</v>
      </c>
      <c r="O38" s="20" t="str">
        <f t="shared" si="5"/>
        <v>20</v>
      </c>
      <c r="P38" s="22">
        <v>0.00222586271317598</v>
      </c>
      <c r="Q38" s="20" t="str">
        <f t="shared" si="6"/>
        <v>20</v>
      </c>
      <c r="R38" s="14">
        <v>0</v>
      </c>
      <c r="S38" s="14">
        <v>0</v>
      </c>
      <c r="T38" s="14">
        <f t="shared" si="7"/>
        <v>0</v>
      </c>
      <c r="U38" s="23">
        <f t="shared" si="8"/>
        <v>15</v>
      </c>
      <c r="V38" s="20">
        <f t="shared" si="9"/>
        <v>83.0986981163289</v>
      </c>
      <c r="W38" s="15" t="str">
        <f t="shared" si="10"/>
        <v>B</v>
      </c>
      <c r="X38" s="21" t="str">
        <f t="shared" si="11"/>
        <v>20%</v>
      </c>
    </row>
    <row r="39" s="3" customFormat="1" ht="34" customHeight="1" spans="1:24">
      <c r="A39" s="14">
        <v>37</v>
      </c>
      <c r="B39" s="39" t="s">
        <v>63</v>
      </c>
      <c r="C39" s="36" t="s">
        <v>28</v>
      </c>
      <c r="D39" s="16">
        <v>0</v>
      </c>
      <c r="E39" s="14">
        <v>0</v>
      </c>
      <c r="F39" s="17">
        <v>0</v>
      </c>
      <c r="G39" s="18">
        <f t="shared" si="1"/>
        <v>0</v>
      </c>
      <c r="H39" s="24">
        <v>-0.6733</v>
      </c>
      <c r="I39" s="35">
        <v>0.3841</v>
      </c>
      <c r="J39" s="20" t="str">
        <f t="shared" si="2"/>
        <v>10</v>
      </c>
      <c r="K39" s="20">
        <f t="shared" si="3"/>
        <v>0.397500000000001</v>
      </c>
      <c r="L39" s="26">
        <v>0</v>
      </c>
      <c r="M39" s="14">
        <v>36993.28</v>
      </c>
      <c r="N39" s="21">
        <f t="shared" si="13"/>
        <v>1</v>
      </c>
      <c r="O39" s="20" t="str">
        <f t="shared" si="5"/>
        <v>0</v>
      </c>
      <c r="P39" s="22">
        <v>0</v>
      </c>
      <c r="Q39" s="20" t="str">
        <f t="shared" si="6"/>
        <v>20</v>
      </c>
      <c r="R39" s="14">
        <v>0</v>
      </c>
      <c r="S39" s="14">
        <v>0</v>
      </c>
      <c r="T39" s="14">
        <f t="shared" si="7"/>
        <v>0</v>
      </c>
      <c r="U39" s="23">
        <f t="shared" si="8"/>
        <v>15</v>
      </c>
      <c r="V39" s="20">
        <f t="shared" si="9"/>
        <v>45.3975</v>
      </c>
      <c r="W39" s="15" t="str">
        <f t="shared" si="10"/>
        <v>E</v>
      </c>
      <c r="X39" s="21" t="str">
        <f t="shared" si="11"/>
        <v>0</v>
      </c>
    </row>
    <row r="40" s="3" customFormat="1" ht="34" customHeight="1" spans="1:24">
      <c r="A40" s="14">
        <v>38</v>
      </c>
      <c r="B40" s="39" t="s">
        <v>64</v>
      </c>
      <c r="C40" s="36" t="s">
        <v>28</v>
      </c>
      <c r="D40" s="16">
        <v>62899.6</v>
      </c>
      <c r="E40" s="14">
        <v>54900.4</v>
      </c>
      <c r="F40" s="17">
        <f t="shared" ref="F40:F49" si="14">E40/D40</f>
        <v>0.87282590032369</v>
      </c>
      <c r="G40" s="18">
        <f t="shared" si="1"/>
        <v>21.8206475080923</v>
      </c>
      <c r="H40" s="24">
        <v>-0.2022</v>
      </c>
      <c r="I40" s="24">
        <v>-0.193</v>
      </c>
      <c r="J40" s="20" t="str">
        <f t="shared" si="2"/>
        <v>10</v>
      </c>
      <c r="K40" s="20" t="str">
        <f t="shared" si="3"/>
        <v>10</v>
      </c>
      <c r="L40" s="16">
        <v>62899.6</v>
      </c>
      <c r="M40" s="14">
        <v>31152</v>
      </c>
      <c r="N40" s="21">
        <f t="shared" si="13"/>
        <v>0.331222435344003</v>
      </c>
      <c r="O40" s="20" t="str">
        <f t="shared" si="5"/>
        <v>20</v>
      </c>
      <c r="P40" s="22">
        <v>0.00152100903261866</v>
      </c>
      <c r="Q40" s="20" t="str">
        <f t="shared" si="6"/>
        <v>20</v>
      </c>
      <c r="R40" s="14">
        <v>0</v>
      </c>
      <c r="S40" s="14">
        <v>0</v>
      </c>
      <c r="T40" s="14">
        <f t="shared" si="7"/>
        <v>0</v>
      </c>
      <c r="U40" s="23">
        <f t="shared" si="8"/>
        <v>15</v>
      </c>
      <c r="V40" s="20">
        <f t="shared" si="9"/>
        <v>96.8206475080923</v>
      </c>
      <c r="W40" s="15" t="str">
        <f t="shared" si="10"/>
        <v>A</v>
      </c>
      <c r="X40" s="21" t="str">
        <f t="shared" si="11"/>
        <v>25%</v>
      </c>
    </row>
    <row r="41" s="3" customFormat="1" ht="34" customHeight="1" spans="1:24">
      <c r="A41" s="14">
        <v>39</v>
      </c>
      <c r="B41" s="39" t="s">
        <v>65</v>
      </c>
      <c r="C41" s="36" t="s">
        <v>28</v>
      </c>
      <c r="D41" s="16">
        <v>0</v>
      </c>
      <c r="E41" s="14">
        <v>0</v>
      </c>
      <c r="F41" s="17">
        <v>0</v>
      </c>
      <c r="G41" s="18">
        <f t="shared" si="1"/>
        <v>0</v>
      </c>
      <c r="H41" s="24">
        <v>-0.26</v>
      </c>
      <c r="I41" s="24">
        <v>-0.27</v>
      </c>
      <c r="J41" s="20" t="str">
        <f t="shared" si="2"/>
        <v>10</v>
      </c>
      <c r="K41" s="20" t="str">
        <f t="shared" si="3"/>
        <v>10</v>
      </c>
      <c r="L41" s="16">
        <v>0</v>
      </c>
      <c r="M41" s="14">
        <v>16000</v>
      </c>
      <c r="N41" s="21">
        <f t="shared" si="13"/>
        <v>1</v>
      </c>
      <c r="O41" s="20" t="str">
        <f t="shared" si="5"/>
        <v>0</v>
      </c>
      <c r="P41" s="22">
        <v>0.00782702907308248</v>
      </c>
      <c r="Q41" s="20" t="str">
        <f t="shared" si="6"/>
        <v>20</v>
      </c>
      <c r="R41" s="14">
        <v>0</v>
      </c>
      <c r="S41" s="14">
        <v>0</v>
      </c>
      <c r="T41" s="14">
        <f t="shared" si="7"/>
        <v>0</v>
      </c>
      <c r="U41" s="23">
        <f t="shared" si="8"/>
        <v>15</v>
      </c>
      <c r="V41" s="20">
        <f t="shared" si="9"/>
        <v>55</v>
      </c>
      <c r="W41" s="15" t="str">
        <f t="shared" si="10"/>
        <v>E</v>
      </c>
      <c r="X41" s="21" t="str">
        <f t="shared" si="11"/>
        <v>0</v>
      </c>
    </row>
    <row r="42" s="3" customFormat="1" ht="34" customHeight="1" spans="1:24">
      <c r="A42" s="14">
        <v>40</v>
      </c>
      <c r="B42" s="39" t="s">
        <v>66</v>
      </c>
      <c r="C42" s="36" t="s">
        <v>28</v>
      </c>
      <c r="D42" s="16">
        <v>2241.3</v>
      </c>
      <c r="E42" s="14">
        <v>0</v>
      </c>
      <c r="F42" s="17">
        <f t="shared" si="14"/>
        <v>0</v>
      </c>
      <c r="G42" s="18">
        <f t="shared" si="1"/>
        <v>0</v>
      </c>
      <c r="H42" s="24">
        <v>-0.0397</v>
      </c>
      <c r="I42" s="21">
        <v>-0.0879</v>
      </c>
      <c r="J42" s="20" t="str">
        <f t="shared" si="2"/>
        <v>10</v>
      </c>
      <c r="K42" s="20" t="str">
        <f t="shared" si="3"/>
        <v>10</v>
      </c>
      <c r="L42" s="16">
        <v>2241.3</v>
      </c>
      <c r="M42" s="14">
        <v>16000</v>
      </c>
      <c r="N42" s="21">
        <f t="shared" si="13"/>
        <v>0.877130467675001</v>
      </c>
      <c r="O42" s="20" t="str">
        <f t="shared" si="5"/>
        <v>0</v>
      </c>
      <c r="P42" s="22">
        <v>0.00492098967243708</v>
      </c>
      <c r="Q42" s="20" t="str">
        <f t="shared" si="6"/>
        <v>20</v>
      </c>
      <c r="R42" s="14">
        <v>0</v>
      </c>
      <c r="S42" s="14">
        <v>0</v>
      </c>
      <c r="T42" s="14">
        <f t="shared" si="7"/>
        <v>0</v>
      </c>
      <c r="U42" s="23">
        <f t="shared" si="8"/>
        <v>15</v>
      </c>
      <c r="V42" s="20">
        <f t="shared" si="9"/>
        <v>55</v>
      </c>
      <c r="W42" s="15" t="str">
        <f t="shared" si="10"/>
        <v>E</v>
      </c>
      <c r="X42" s="21" t="str">
        <f t="shared" si="11"/>
        <v>0</v>
      </c>
    </row>
    <row r="43" s="3" customFormat="1" ht="34" customHeight="1" spans="1:24">
      <c r="A43" s="14">
        <v>41</v>
      </c>
      <c r="B43" s="39" t="s">
        <v>67</v>
      </c>
      <c r="C43" s="36" t="s">
        <v>28</v>
      </c>
      <c r="D43" s="16">
        <v>5964.8</v>
      </c>
      <c r="E43" s="14">
        <v>0</v>
      </c>
      <c r="F43" s="17">
        <f t="shared" si="14"/>
        <v>0</v>
      </c>
      <c r="G43" s="18">
        <f t="shared" si="1"/>
        <v>0</v>
      </c>
      <c r="H43" s="24">
        <v>-0.2129</v>
      </c>
      <c r="I43" s="24">
        <v>-0.0177</v>
      </c>
      <c r="J43" s="20" t="str">
        <f t="shared" si="2"/>
        <v>10</v>
      </c>
      <c r="K43" s="20" t="str">
        <f t="shared" si="3"/>
        <v>10</v>
      </c>
      <c r="L43" s="16">
        <v>5964.8</v>
      </c>
      <c r="M43" s="14">
        <v>12272</v>
      </c>
      <c r="N43" s="21">
        <f t="shared" si="13"/>
        <v>0.672925074574487</v>
      </c>
      <c r="O43" s="20">
        <f t="shared" si="5"/>
        <v>9.62449552553079</v>
      </c>
      <c r="P43" s="22">
        <v>1.5590875957463e-5</v>
      </c>
      <c r="Q43" s="20" t="str">
        <f t="shared" si="6"/>
        <v>20</v>
      </c>
      <c r="R43" s="14">
        <v>0</v>
      </c>
      <c r="S43" s="14">
        <v>0</v>
      </c>
      <c r="T43" s="14">
        <f t="shared" si="7"/>
        <v>0</v>
      </c>
      <c r="U43" s="23">
        <f t="shared" si="8"/>
        <v>15</v>
      </c>
      <c r="V43" s="20">
        <f t="shared" si="9"/>
        <v>64.6244955255308</v>
      </c>
      <c r="W43" s="15" t="str">
        <f t="shared" si="10"/>
        <v>D</v>
      </c>
      <c r="X43" s="21" t="str">
        <f t="shared" si="11"/>
        <v>10%</v>
      </c>
    </row>
    <row r="44" s="3" customFormat="1" ht="34" customHeight="1" spans="1:24">
      <c r="A44" s="14">
        <v>42</v>
      </c>
      <c r="B44" s="39" t="s">
        <v>68</v>
      </c>
      <c r="C44" s="36" t="s">
        <v>28</v>
      </c>
      <c r="D44" s="16">
        <v>727.5</v>
      </c>
      <c r="E44" s="14">
        <v>0</v>
      </c>
      <c r="F44" s="17">
        <f t="shared" si="14"/>
        <v>0</v>
      </c>
      <c r="G44" s="18">
        <f t="shared" si="1"/>
        <v>0</v>
      </c>
      <c r="H44" s="24">
        <v>-0.1031</v>
      </c>
      <c r="I44" s="24">
        <v>-0.1635</v>
      </c>
      <c r="J44" s="20" t="str">
        <f t="shared" si="2"/>
        <v>10</v>
      </c>
      <c r="K44" s="20" t="str">
        <f t="shared" si="3"/>
        <v>10</v>
      </c>
      <c r="L44" s="26">
        <v>727.5</v>
      </c>
      <c r="M44" s="14">
        <v>0</v>
      </c>
      <c r="N44" s="21">
        <f t="shared" si="13"/>
        <v>0</v>
      </c>
      <c r="O44" s="20" t="str">
        <f t="shared" si="5"/>
        <v>20</v>
      </c>
      <c r="P44" s="22">
        <v>1.5590875957463e-5</v>
      </c>
      <c r="Q44" s="20" t="str">
        <f t="shared" si="6"/>
        <v>20</v>
      </c>
      <c r="R44" s="14">
        <v>0</v>
      </c>
      <c r="S44" s="14">
        <v>0</v>
      </c>
      <c r="T44" s="14">
        <f t="shared" si="7"/>
        <v>0</v>
      </c>
      <c r="U44" s="23">
        <f t="shared" si="8"/>
        <v>15</v>
      </c>
      <c r="V44" s="20">
        <f t="shared" si="9"/>
        <v>75</v>
      </c>
      <c r="W44" s="15" t="str">
        <f t="shared" si="10"/>
        <v>C</v>
      </c>
      <c r="X44" s="21" t="str">
        <f t="shared" si="11"/>
        <v>15%</v>
      </c>
    </row>
    <row r="45" s="3" customFormat="1" ht="34" customHeight="1" spans="1:24">
      <c r="A45" s="14">
        <v>43</v>
      </c>
      <c r="B45" s="39" t="s">
        <v>69</v>
      </c>
      <c r="C45" s="36" t="s">
        <v>28</v>
      </c>
      <c r="D45" s="16">
        <v>2910</v>
      </c>
      <c r="E45" s="14">
        <v>0</v>
      </c>
      <c r="F45" s="17">
        <f t="shared" si="14"/>
        <v>0</v>
      </c>
      <c r="G45" s="18">
        <f t="shared" si="1"/>
        <v>0</v>
      </c>
      <c r="H45" s="24">
        <v>-0.46</v>
      </c>
      <c r="I45" s="24">
        <v>-0.12</v>
      </c>
      <c r="J45" s="20" t="str">
        <f t="shared" si="2"/>
        <v>10</v>
      </c>
      <c r="K45" s="20" t="str">
        <f t="shared" si="3"/>
        <v>10</v>
      </c>
      <c r="L45" s="16">
        <v>2910</v>
      </c>
      <c r="M45" s="14">
        <v>0</v>
      </c>
      <c r="N45" s="21">
        <f t="shared" si="13"/>
        <v>0</v>
      </c>
      <c r="O45" s="20" t="str">
        <f t="shared" si="5"/>
        <v>20</v>
      </c>
      <c r="P45" s="22">
        <v>0.000117067497667682</v>
      </c>
      <c r="Q45" s="20" t="str">
        <f t="shared" si="6"/>
        <v>20</v>
      </c>
      <c r="R45" s="14">
        <v>0</v>
      </c>
      <c r="S45" s="14">
        <v>0</v>
      </c>
      <c r="T45" s="14">
        <f t="shared" si="7"/>
        <v>0</v>
      </c>
      <c r="U45" s="23">
        <f t="shared" si="8"/>
        <v>15</v>
      </c>
      <c r="V45" s="20">
        <f t="shared" si="9"/>
        <v>75</v>
      </c>
      <c r="W45" s="15" t="str">
        <f t="shared" si="10"/>
        <v>C</v>
      </c>
      <c r="X45" s="21" t="str">
        <f t="shared" si="11"/>
        <v>15%</v>
      </c>
    </row>
    <row r="46" s="3" customFormat="1" ht="34" customHeight="1" spans="1:24">
      <c r="A46" s="14">
        <v>44</v>
      </c>
      <c r="B46" s="39" t="s">
        <v>70</v>
      </c>
      <c r="C46" s="36" t="s">
        <v>26</v>
      </c>
      <c r="D46" s="16">
        <v>6479.95</v>
      </c>
      <c r="E46" s="14">
        <v>0</v>
      </c>
      <c r="F46" s="17">
        <f t="shared" si="14"/>
        <v>0</v>
      </c>
      <c r="G46" s="18">
        <f t="shared" si="1"/>
        <v>0</v>
      </c>
      <c r="H46" s="24">
        <v>-0.288</v>
      </c>
      <c r="I46" s="24">
        <v>-0.2985</v>
      </c>
      <c r="J46" s="20" t="str">
        <f t="shared" si="2"/>
        <v>10</v>
      </c>
      <c r="K46" s="20" t="str">
        <f t="shared" si="3"/>
        <v>10</v>
      </c>
      <c r="L46" s="16">
        <v>6479.95</v>
      </c>
      <c r="M46" s="14">
        <v>16000</v>
      </c>
      <c r="N46" s="21">
        <f t="shared" si="13"/>
        <v>0.711745355305506</v>
      </c>
      <c r="O46" s="20">
        <f t="shared" si="5"/>
        <v>7.29527868166967</v>
      </c>
      <c r="P46" s="22">
        <v>0.000488338684726492</v>
      </c>
      <c r="Q46" s="20" t="str">
        <f t="shared" si="6"/>
        <v>20</v>
      </c>
      <c r="R46" s="14">
        <v>0</v>
      </c>
      <c r="S46" s="14">
        <v>0</v>
      </c>
      <c r="T46" s="14">
        <f t="shared" si="7"/>
        <v>0</v>
      </c>
      <c r="U46" s="23">
        <f t="shared" si="8"/>
        <v>15</v>
      </c>
      <c r="V46" s="20">
        <f t="shared" si="9"/>
        <v>62.2952786816697</v>
      </c>
      <c r="W46" s="15" t="str">
        <f t="shared" si="10"/>
        <v>D</v>
      </c>
      <c r="X46" s="21" t="str">
        <f t="shared" si="11"/>
        <v>10%</v>
      </c>
    </row>
    <row r="47" s="3" customFormat="1" ht="34" customHeight="1" spans="1:24">
      <c r="A47" s="14">
        <v>45</v>
      </c>
      <c r="B47" s="39" t="s">
        <v>71</v>
      </c>
      <c r="C47" s="36" t="s">
        <v>26</v>
      </c>
      <c r="D47" s="16">
        <v>1455</v>
      </c>
      <c r="E47" s="14">
        <v>0</v>
      </c>
      <c r="F47" s="17">
        <f t="shared" si="14"/>
        <v>0</v>
      </c>
      <c r="G47" s="18">
        <f t="shared" si="1"/>
        <v>0</v>
      </c>
      <c r="H47" s="24">
        <v>-0.2704</v>
      </c>
      <c r="I47" s="24">
        <v>-0.262</v>
      </c>
      <c r="J47" s="20" t="str">
        <f t="shared" si="2"/>
        <v>10</v>
      </c>
      <c r="K47" s="20" t="str">
        <f t="shared" si="3"/>
        <v>10</v>
      </c>
      <c r="L47" s="26">
        <v>1455</v>
      </c>
      <c r="M47" s="14">
        <v>0</v>
      </c>
      <c r="N47" s="21">
        <f t="shared" si="13"/>
        <v>0</v>
      </c>
      <c r="O47" s="20" t="str">
        <f t="shared" si="5"/>
        <v>20</v>
      </c>
      <c r="P47" s="22">
        <v>3.38216203954921e-5</v>
      </c>
      <c r="Q47" s="20" t="str">
        <f t="shared" si="6"/>
        <v>20</v>
      </c>
      <c r="R47" s="14">
        <v>0</v>
      </c>
      <c r="S47" s="14">
        <v>0</v>
      </c>
      <c r="T47" s="14">
        <f t="shared" si="7"/>
        <v>0</v>
      </c>
      <c r="U47" s="23">
        <f t="shared" si="8"/>
        <v>15</v>
      </c>
      <c r="V47" s="20">
        <f t="shared" si="9"/>
        <v>75</v>
      </c>
      <c r="W47" s="15" t="str">
        <f t="shared" si="10"/>
        <v>C</v>
      </c>
      <c r="X47" s="21" t="str">
        <f t="shared" si="11"/>
        <v>15%</v>
      </c>
    </row>
    <row r="48" s="3" customFormat="1" ht="34" customHeight="1" spans="1:24">
      <c r="A48" s="14">
        <v>46</v>
      </c>
      <c r="B48" s="39" t="s">
        <v>72</v>
      </c>
      <c r="C48" s="36" t="s">
        <v>28</v>
      </c>
      <c r="D48" s="16">
        <v>1568</v>
      </c>
      <c r="E48" s="14">
        <v>0</v>
      </c>
      <c r="F48" s="17">
        <f t="shared" si="14"/>
        <v>0</v>
      </c>
      <c r="G48" s="18">
        <f t="shared" si="1"/>
        <v>0</v>
      </c>
      <c r="H48" s="24">
        <v>-0.1598</v>
      </c>
      <c r="I48" s="24">
        <v>-0.0029</v>
      </c>
      <c r="J48" s="20" t="str">
        <f t="shared" si="2"/>
        <v>10</v>
      </c>
      <c r="K48" s="20" t="str">
        <f t="shared" si="3"/>
        <v>10</v>
      </c>
      <c r="L48" s="26">
        <v>1568</v>
      </c>
      <c r="M48" s="14">
        <v>16000</v>
      </c>
      <c r="N48" s="21">
        <f t="shared" si="13"/>
        <v>0.910746812386157</v>
      </c>
      <c r="O48" s="20" t="str">
        <f t="shared" si="5"/>
        <v>0</v>
      </c>
      <c r="P48" s="22">
        <v>0.000850570821526587</v>
      </c>
      <c r="Q48" s="20" t="str">
        <f t="shared" si="6"/>
        <v>20</v>
      </c>
      <c r="R48" s="14">
        <v>0</v>
      </c>
      <c r="S48" s="14">
        <v>0</v>
      </c>
      <c r="T48" s="14">
        <f t="shared" si="7"/>
        <v>0</v>
      </c>
      <c r="U48" s="23">
        <f t="shared" si="8"/>
        <v>15</v>
      </c>
      <c r="V48" s="20">
        <f t="shared" si="9"/>
        <v>55</v>
      </c>
      <c r="W48" s="15" t="str">
        <f t="shared" si="10"/>
        <v>E</v>
      </c>
      <c r="X48" s="21" t="str">
        <f t="shared" si="11"/>
        <v>0</v>
      </c>
    </row>
    <row r="49" s="3" customFormat="1" ht="34" customHeight="1" spans="1:24">
      <c r="A49" s="14">
        <v>47</v>
      </c>
      <c r="B49" s="39" t="s">
        <v>73</v>
      </c>
      <c r="C49" s="36" t="s">
        <v>28</v>
      </c>
      <c r="D49" s="16">
        <v>16217.4</v>
      </c>
      <c r="E49" s="14">
        <v>0</v>
      </c>
      <c r="F49" s="17">
        <f t="shared" si="14"/>
        <v>0</v>
      </c>
      <c r="G49" s="18">
        <f t="shared" si="1"/>
        <v>0</v>
      </c>
      <c r="H49" s="24">
        <v>-0.1368</v>
      </c>
      <c r="I49" s="24">
        <v>-0.0796</v>
      </c>
      <c r="J49" s="20" t="str">
        <f t="shared" si="2"/>
        <v>10</v>
      </c>
      <c r="K49" s="20" t="str">
        <f t="shared" si="3"/>
        <v>10</v>
      </c>
      <c r="L49" s="16">
        <v>16217.4</v>
      </c>
      <c r="M49" s="14">
        <v>28272</v>
      </c>
      <c r="N49" s="21">
        <f t="shared" si="13"/>
        <v>0.635477214797233</v>
      </c>
      <c r="O49" s="20">
        <f t="shared" si="5"/>
        <v>11.871367112166</v>
      </c>
      <c r="P49" s="22">
        <v>0.00106485640065491</v>
      </c>
      <c r="Q49" s="20" t="str">
        <f t="shared" si="6"/>
        <v>20</v>
      </c>
      <c r="R49" s="14">
        <v>0</v>
      </c>
      <c r="S49" s="14">
        <v>0</v>
      </c>
      <c r="T49" s="14">
        <f t="shared" si="7"/>
        <v>0</v>
      </c>
      <c r="U49" s="23">
        <f t="shared" si="8"/>
        <v>15</v>
      </c>
      <c r="V49" s="20">
        <f t="shared" si="9"/>
        <v>66.871367112166</v>
      </c>
      <c r="W49" s="15" t="str">
        <f t="shared" si="10"/>
        <v>D</v>
      </c>
      <c r="X49" s="21" t="str">
        <f t="shared" si="11"/>
        <v>10%</v>
      </c>
    </row>
    <row r="50" s="3" customFormat="1" ht="34" customHeight="1" spans="1:24">
      <c r="A50" s="14">
        <v>48</v>
      </c>
      <c r="B50" s="39" t="s">
        <v>74</v>
      </c>
      <c r="C50" s="36" t="s">
        <v>28</v>
      </c>
      <c r="D50" s="16">
        <v>0</v>
      </c>
      <c r="E50" s="14">
        <v>0</v>
      </c>
      <c r="F50" s="17">
        <v>0</v>
      </c>
      <c r="G50" s="18">
        <f t="shared" si="1"/>
        <v>0</v>
      </c>
      <c r="H50" s="38">
        <v>-0.2213</v>
      </c>
      <c r="I50" s="38">
        <v>-0.378</v>
      </c>
      <c r="J50" s="20" t="str">
        <f t="shared" si="2"/>
        <v>10</v>
      </c>
      <c r="K50" s="20" t="str">
        <f t="shared" si="3"/>
        <v>10</v>
      </c>
      <c r="L50" s="16">
        <v>0</v>
      </c>
      <c r="M50" s="14">
        <v>0</v>
      </c>
      <c r="N50" s="21">
        <v>0</v>
      </c>
      <c r="O50" s="20" t="str">
        <f t="shared" si="5"/>
        <v>20</v>
      </c>
      <c r="P50" s="22">
        <v>0</v>
      </c>
      <c r="Q50" s="20" t="str">
        <f t="shared" si="6"/>
        <v>20</v>
      </c>
      <c r="R50" s="14">
        <v>0</v>
      </c>
      <c r="S50" s="14">
        <v>0</v>
      </c>
      <c r="T50" s="14">
        <f t="shared" si="7"/>
        <v>0</v>
      </c>
      <c r="U50" s="23">
        <f t="shared" si="8"/>
        <v>15</v>
      </c>
      <c r="V50" s="20">
        <f t="shared" si="9"/>
        <v>75</v>
      </c>
      <c r="W50" s="15" t="str">
        <f t="shared" si="10"/>
        <v>C</v>
      </c>
      <c r="X50" s="21" t="str">
        <f t="shared" si="11"/>
        <v>15%</v>
      </c>
    </row>
    <row r="51" s="3" customFormat="1" ht="34" customHeight="1" spans="1:24">
      <c r="A51" s="14">
        <v>49</v>
      </c>
      <c r="B51" s="39" t="s">
        <v>75</v>
      </c>
      <c r="C51" s="36" t="s">
        <v>26</v>
      </c>
      <c r="D51" s="16">
        <v>11569.1</v>
      </c>
      <c r="E51" s="14">
        <v>3920</v>
      </c>
      <c r="F51" s="17">
        <f t="shared" ref="F51:F58" si="15">E51/D51</f>
        <v>0.3388336171353</v>
      </c>
      <c r="G51" s="18">
        <f t="shared" si="1"/>
        <v>8.4708404283825</v>
      </c>
      <c r="H51" s="58">
        <v>-33.31</v>
      </c>
      <c r="I51" s="24">
        <v>-0.2122</v>
      </c>
      <c r="J51" s="20" t="str">
        <f t="shared" si="2"/>
        <v>10</v>
      </c>
      <c r="K51" s="20" t="str">
        <f t="shared" si="3"/>
        <v>10</v>
      </c>
      <c r="L51" s="16">
        <v>11569.1</v>
      </c>
      <c r="M51" s="14">
        <v>16000</v>
      </c>
      <c r="N51" s="21">
        <f t="shared" ref="N51:N58" si="16">M51/(L51+M51)</f>
        <v>0.580359895680309</v>
      </c>
      <c r="O51" s="20">
        <f t="shared" si="5"/>
        <v>15.1784062591815</v>
      </c>
      <c r="P51" s="22">
        <v>0.00116354226826874</v>
      </c>
      <c r="Q51" s="20" t="str">
        <f t="shared" si="6"/>
        <v>20</v>
      </c>
      <c r="R51" s="14">
        <v>0</v>
      </c>
      <c r="S51" s="14">
        <v>0</v>
      </c>
      <c r="T51" s="14">
        <f t="shared" si="7"/>
        <v>0</v>
      </c>
      <c r="U51" s="23">
        <f t="shared" si="8"/>
        <v>15</v>
      </c>
      <c r="V51" s="20">
        <f t="shared" si="9"/>
        <v>78.649246687564</v>
      </c>
      <c r="W51" s="15" t="str">
        <f t="shared" si="10"/>
        <v>C</v>
      </c>
      <c r="X51" s="21" t="str">
        <f t="shared" si="11"/>
        <v>15%</v>
      </c>
    </row>
    <row r="52" s="3" customFormat="1" ht="34" customHeight="1" spans="1:24">
      <c r="A52" s="14">
        <v>50</v>
      </c>
      <c r="B52" s="39" t="s">
        <v>76</v>
      </c>
      <c r="C52" s="36" t="s">
        <v>26</v>
      </c>
      <c r="D52" s="16">
        <v>6547.5</v>
      </c>
      <c r="E52" s="14">
        <v>0</v>
      </c>
      <c r="F52" s="17">
        <f t="shared" si="15"/>
        <v>0</v>
      </c>
      <c r="G52" s="18">
        <f t="shared" si="1"/>
        <v>0</v>
      </c>
      <c r="H52" s="21">
        <v>0</v>
      </c>
      <c r="I52" s="24">
        <v>-0.08</v>
      </c>
      <c r="J52" s="20" t="str">
        <f t="shared" si="2"/>
        <v>10</v>
      </c>
      <c r="K52" s="20" t="str">
        <f t="shared" si="3"/>
        <v>10</v>
      </c>
      <c r="L52" s="26">
        <v>6547.5</v>
      </c>
      <c r="M52" s="14">
        <v>0</v>
      </c>
      <c r="N52" s="21">
        <f t="shared" si="16"/>
        <v>0</v>
      </c>
      <c r="O52" s="20" t="str">
        <f t="shared" si="5"/>
        <v>20</v>
      </c>
      <c r="P52" s="22">
        <v>0</v>
      </c>
      <c r="Q52" s="20" t="str">
        <f t="shared" si="6"/>
        <v>20</v>
      </c>
      <c r="R52" s="14">
        <v>0</v>
      </c>
      <c r="S52" s="14">
        <v>0</v>
      </c>
      <c r="T52" s="14">
        <f t="shared" si="7"/>
        <v>0</v>
      </c>
      <c r="U52" s="23">
        <f t="shared" si="8"/>
        <v>15</v>
      </c>
      <c r="V52" s="20">
        <f t="shared" si="9"/>
        <v>75</v>
      </c>
      <c r="W52" s="15" t="str">
        <f t="shared" si="10"/>
        <v>C</v>
      </c>
      <c r="X52" s="21" t="str">
        <f t="shared" si="11"/>
        <v>15%</v>
      </c>
    </row>
    <row r="53" s="3" customFormat="1" ht="34" customHeight="1" spans="1:24">
      <c r="A53" s="14">
        <v>51</v>
      </c>
      <c r="B53" s="39" t="s">
        <v>77</v>
      </c>
      <c r="C53" s="36" t="s">
        <v>26</v>
      </c>
      <c r="D53" s="16">
        <v>12740</v>
      </c>
      <c r="E53" s="14">
        <v>0</v>
      </c>
      <c r="F53" s="17">
        <f t="shared" si="15"/>
        <v>0</v>
      </c>
      <c r="G53" s="18">
        <f t="shared" si="1"/>
        <v>0</v>
      </c>
      <c r="H53" s="21">
        <v>0</v>
      </c>
      <c r="I53" s="24">
        <v>-0.12</v>
      </c>
      <c r="J53" s="20" t="str">
        <f t="shared" si="2"/>
        <v>10</v>
      </c>
      <c r="K53" s="20" t="str">
        <f t="shared" si="3"/>
        <v>10</v>
      </c>
      <c r="L53" s="26">
        <v>12740</v>
      </c>
      <c r="M53" s="14">
        <v>16000</v>
      </c>
      <c r="N53" s="21">
        <f t="shared" si="16"/>
        <v>0.556715379262352</v>
      </c>
      <c r="O53" s="20">
        <f t="shared" si="5"/>
        <v>16.5970772442589</v>
      </c>
      <c r="P53" s="22">
        <v>0.000128905166491651</v>
      </c>
      <c r="Q53" s="20" t="str">
        <f t="shared" si="6"/>
        <v>20</v>
      </c>
      <c r="R53" s="14">
        <v>0</v>
      </c>
      <c r="S53" s="14">
        <v>0</v>
      </c>
      <c r="T53" s="14">
        <f t="shared" si="7"/>
        <v>0</v>
      </c>
      <c r="U53" s="23">
        <f t="shared" si="8"/>
        <v>15</v>
      </c>
      <c r="V53" s="20">
        <f t="shared" si="9"/>
        <v>71.5970772442589</v>
      </c>
      <c r="W53" s="15" t="str">
        <f t="shared" si="10"/>
        <v>C</v>
      </c>
      <c r="X53" s="21" t="str">
        <f t="shared" si="11"/>
        <v>15%</v>
      </c>
    </row>
    <row r="54" s="3" customFormat="1" ht="34" customHeight="1" spans="1:24">
      <c r="A54" s="14">
        <v>52</v>
      </c>
      <c r="B54" s="39" t="s">
        <v>78</v>
      </c>
      <c r="C54" s="36" t="s">
        <v>26</v>
      </c>
      <c r="D54" s="16">
        <v>20370</v>
      </c>
      <c r="E54" s="14">
        <v>0</v>
      </c>
      <c r="F54" s="17">
        <f t="shared" si="15"/>
        <v>0</v>
      </c>
      <c r="G54" s="18">
        <f t="shared" si="1"/>
        <v>0</v>
      </c>
      <c r="H54" s="24">
        <v>-0.36</v>
      </c>
      <c r="I54" s="24">
        <v>-0.45</v>
      </c>
      <c r="J54" s="20" t="str">
        <f t="shared" si="2"/>
        <v>10</v>
      </c>
      <c r="K54" s="20" t="str">
        <f t="shared" si="3"/>
        <v>10</v>
      </c>
      <c r="L54" s="26">
        <v>20370</v>
      </c>
      <c r="M54" s="14">
        <v>0</v>
      </c>
      <c r="N54" s="21">
        <f t="shared" si="16"/>
        <v>0</v>
      </c>
      <c r="O54" s="20" t="str">
        <f t="shared" si="5"/>
        <v>20</v>
      </c>
      <c r="P54" s="22">
        <v>0.00676616133109516</v>
      </c>
      <c r="Q54" s="20" t="str">
        <f t="shared" si="6"/>
        <v>20</v>
      </c>
      <c r="R54" s="14">
        <v>0</v>
      </c>
      <c r="S54" s="14">
        <v>0</v>
      </c>
      <c r="T54" s="14">
        <f t="shared" si="7"/>
        <v>0</v>
      </c>
      <c r="U54" s="23">
        <f t="shared" si="8"/>
        <v>15</v>
      </c>
      <c r="V54" s="20">
        <f t="shared" si="9"/>
        <v>75</v>
      </c>
      <c r="W54" s="15" t="str">
        <f t="shared" si="10"/>
        <v>C</v>
      </c>
      <c r="X54" s="21" t="str">
        <f t="shared" si="11"/>
        <v>15%</v>
      </c>
    </row>
    <row r="55" s="3" customFormat="1" ht="34" customHeight="1" spans="1:24">
      <c r="A55" s="14">
        <v>53</v>
      </c>
      <c r="B55" s="39" t="s">
        <v>79</v>
      </c>
      <c r="C55" s="36" t="s">
        <v>26</v>
      </c>
      <c r="D55" s="16">
        <v>13922</v>
      </c>
      <c r="E55" s="14">
        <v>5469</v>
      </c>
      <c r="F55" s="17">
        <f t="shared" si="15"/>
        <v>0.392831489728487</v>
      </c>
      <c r="G55" s="18">
        <f t="shared" si="1"/>
        <v>9.82078724321218</v>
      </c>
      <c r="H55" s="24">
        <v>-0.2092</v>
      </c>
      <c r="I55" s="24">
        <v>-0.0452</v>
      </c>
      <c r="J55" s="20" t="str">
        <f t="shared" si="2"/>
        <v>10</v>
      </c>
      <c r="K55" s="20" t="str">
        <f t="shared" si="3"/>
        <v>10</v>
      </c>
      <c r="L55" s="16">
        <v>13922</v>
      </c>
      <c r="M55" s="14">
        <v>0</v>
      </c>
      <c r="N55" s="21">
        <f t="shared" si="16"/>
        <v>0</v>
      </c>
      <c r="O55" s="20" t="str">
        <f t="shared" si="5"/>
        <v>20</v>
      </c>
      <c r="P55" s="22">
        <v>0.000430397907332337</v>
      </c>
      <c r="Q55" s="20" t="str">
        <f t="shared" si="6"/>
        <v>20</v>
      </c>
      <c r="R55" s="14">
        <v>0</v>
      </c>
      <c r="S55" s="14">
        <v>0</v>
      </c>
      <c r="T55" s="14">
        <f t="shared" si="7"/>
        <v>0</v>
      </c>
      <c r="U55" s="23">
        <f t="shared" si="8"/>
        <v>15</v>
      </c>
      <c r="V55" s="20">
        <f t="shared" si="9"/>
        <v>84.8207872432122</v>
      </c>
      <c r="W55" s="15" t="str">
        <f t="shared" si="10"/>
        <v>B</v>
      </c>
      <c r="X55" s="21" t="str">
        <f t="shared" si="11"/>
        <v>20%</v>
      </c>
    </row>
    <row r="56" s="3" customFormat="1" ht="34" customHeight="1" spans="1:24">
      <c r="A56" s="14">
        <v>54</v>
      </c>
      <c r="B56" s="39" t="s">
        <v>80</v>
      </c>
      <c r="C56" s="36" t="s">
        <v>26</v>
      </c>
      <c r="D56" s="16">
        <v>6312</v>
      </c>
      <c r="E56" s="14">
        <v>6312</v>
      </c>
      <c r="F56" s="17">
        <f t="shared" si="15"/>
        <v>1</v>
      </c>
      <c r="G56" s="18">
        <f t="shared" si="1"/>
        <v>25</v>
      </c>
      <c r="H56" s="38">
        <v>-0.001085</v>
      </c>
      <c r="I56" s="38">
        <v>0.000852</v>
      </c>
      <c r="J56" s="20" t="str">
        <f t="shared" si="2"/>
        <v>10</v>
      </c>
      <c r="K56" s="20">
        <f t="shared" si="3"/>
        <v>9.9787</v>
      </c>
      <c r="L56" s="16">
        <v>6312</v>
      </c>
      <c r="M56" s="14">
        <v>2880</v>
      </c>
      <c r="N56" s="21">
        <f t="shared" si="16"/>
        <v>0.31331592689295</v>
      </c>
      <c r="O56" s="20" t="str">
        <f t="shared" si="5"/>
        <v>20</v>
      </c>
      <c r="P56" s="22">
        <v>0</v>
      </c>
      <c r="Q56" s="20" t="str">
        <f t="shared" si="6"/>
        <v>20</v>
      </c>
      <c r="R56" s="14">
        <v>0</v>
      </c>
      <c r="S56" s="14">
        <v>0</v>
      </c>
      <c r="T56" s="14">
        <f t="shared" si="7"/>
        <v>0</v>
      </c>
      <c r="U56" s="23">
        <f t="shared" si="8"/>
        <v>15</v>
      </c>
      <c r="V56" s="20">
        <f t="shared" si="9"/>
        <v>99.9787</v>
      </c>
      <c r="W56" s="15" t="str">
        <f t="shared" si="10"/>
        <v>A</v>
      </c>
      <c r="X56" s="21" t="str">
        <f t="shared" si="11"/>
        <v>25%</v>
      </c>
    </row>
    <row r="57" s="3" customFormat="1" ht="34" customHeight="1" spans="1:24">
      <c r="A57" s="14">
        <v>55</v>
      </c>
      <c r="B57" s="39" t="s">
        <v>81</v>
      </c>
      <c r="C57" s="36" t="s">
        <v>26</v>
      </c>
      <c r="D57" s="16">
        <v>35016.89</v>
      </c>
      <c r="E57" s="14">
        <v>4990.65</v>
      </c>
      <c r="F57" s="17">
        <f t="shared" si="15"/>
        <v>0.142521223329656</v>
      </c>
      <c r="G57" s="18">
        <f t="shared" si="1"/>
        <v>3.5630305832414</v>
      </c>
      <c r="H57" s="21">
        <v>0</v>
      </c>
      <c r="I57" s="21">
        <v>0</v>
      </c>
      <c r="J57" s="20" t="str">
        <f t="shared" si="2"/>
        <v>10</v>
      </c>
      <c r="K57" s="20" t="str">
        <f t="shared" si="3"/>
        <v>10</v>
      </c>
      <c r="L57" s="16">
        <v>35016.89</v>
      </c>
      <c r="M57" s="14">
        <v>28272</v>
      </c>
      <c r="N57" s="21">
        <f t="shared" si="16"/>
        <v>0.446713475303485</v>
      </c>
      <c r="O57" s="20" t="str">
        <f t="shared" si="5"/>
        <v>20</v>
      </c>
      <c r="P57" s="22">
        <v>0.010292723562955</v>
      </c>
      <c r="Q57" s="20" t="str">
        <f t="shared" si="6"/>
        <v>20</v>
      </c>
      <c r="R57" s="14">
        <v>0</v>
      </c>
      <c r="S57" s="14">
        <v>0</v>
      </c>
      <c r="T57" s="14">
        <f t="shared" si="7"/>
        <v>0</v>
      </c>
      <c r="U57" s="23">
        <f t="shared" si="8"/>
        <v>15</v>
      </c>
      <c r="V57" s="20">
        <f t="shared" si="9"/>
        <v>78.5630305832414</v>
      </c>
      <c r="W57" s="15" t="str">
        <f t="shared" si="10"/>
        <v>C</v>
      </c>
      <c r="X57" s="21" t="str">
        <f t="shared" si="11"/>
        <v>15%</v>
      </c>
    </row>
    <row r="58" s="3" customFormat="1" ht="34" customHeight="1" spans="1:24">
      <c r="A58" s="14">
        <v>56</v>
      </c>
      <c r="B58" s="39" t="s">
        <v>82</v>
      </c>
      <c r="C58" s="36" t="s">
        <v>26</v>
      </c>
      <c r="D58" s="16">
        <v>218655.17</v>
      </c>
      <c r="E58" s="14">
        <v>218655.17</v>
      </c>
      <c r="F58" s="17">
        <f t="shared" si="15"/>
        <v>1</v>
      </c>
      <c r="G58" s="18">
        <f t="shared" si="1"/>
        <v>25</v>
      </c>
      <c r="H58" s="21">
        <v>-0.3616</v>
      </c>
      <c r="I58" s="54">
        <v>0.63</v>
      </c>
      <c r="J58" s="20" t="str">
        <f t="shared" si="2"/>
        <v>10</v>
      </c>
      <c r="K58" s="20" t="str">
        <f t="shared" si="3"/>
        <v>0</v>
      </c>
      <c r="L58" s="16">
        <v>218655.17</v>
      </c>
      <c r="M58" s="14">
        <v>54426.78</v>
      </c>
      <c r="N58" s="21">
        <f t="shared" si="16"/>
        <v>0.199305666302734</v>
      </c>
      <c r="O58" s="20" t="str">
        <f t="shared" si="5"/>
        <v>20</v>
      </c>
      <c r="P58" s="22">
        <v>0.00601365942802843</v>
      </c>
      <c r="Q58" s="20" t="str">
        <f t="shared" si="6"/>
        <v>20</v>
      </c>
      <c r="R58" s="14">
        <v>0</v>
      </c>
      <c r="S58" s="14">
        <v>0</v>
      </c>
      <c r="T58" s="14">
        <f t="shared" si="7"/>
        <v>0</v>
      </c>
      <c r="U58" s="23">
        <f t="shared" si="8"/>
        <v>15</v>
      </c>
      <c r="V58" s="20">
        <f t="shared" si="9"/>
        <v>90</v>
      </c>
      <c r="W58" s="15" t="str">
        <f t="shared" si="10"/>
        <v>A</v>
      </c>
      <c r="X58" s="21" t="str">
        <f t="shared" si="11"/>
        <v>25%</v>
      </c>
    </row>
    <row r="59" s="3" customFormat="1" ht="34" customHeight="1" spans="1:24">
      <c r="A59" s="14">
        <v>57</v>
      </c>
      <c r="B59" s="39" t="s">
        <v>83</v>
      </c>
      <c r="C59" s="36" t="s">
        <v>28</v>
      </c>
      <c r="D59" s="16">
        <v>0</v>
      </c>
      <c r="E59" s="14">
        <v>0</v>
      </c>
      <c r="F59" s="17">
        <v>0</v>
      </c>
      <c r="G59" s="18">
        <f t="shared" si="1"/>
        <v>0</v>
      </c>
      <c r="H59" s="21">
        <v>0</v>
      </c>
      <c r="I59" s="21">
        <v>0</v>
      </c>
      <c r="J59" s="20" t="str">
        <f t="shared" si="2"/>
        <v>10</v>
      </c>
      <c r="K59" s="20" t="str">
        <f t="shared" si="3"/>
        <v>10</v>
      </c>
      <c r="L59" s="16">
        <v>0</v>
      </c>
      <c r="M59" s="14">
        <v>0</v>
      </c>
      <c r="N59" s="21">
        <v>0</v>
      </c>
      <c r="O59" s="20" t="str">
        <f t="shared" si="5"/>
        <v>20</v>
      </c>
      <c r="P59" s="22">
        <v>0.00458269680231188</v>
      </c>
      <c r="Q59" s="20" t="str">
        <f t="shared" si="6"/>
        <v>20</v>
      </c>
      <c r="R59" s="14">
        <v>0</v>
      </c>
      <c r="S59" s="14">
        <v>0</v>
      </c>
      <c r="T59" s="14">
        <f t="shared" si="7"/>
        <v>0</v>
      </c>
      <c r="U59" s="23">
        <f t="shared" si="8"/>
        <v>15</v>
      </c>
      <c r="V59" s="20">
        <f t="shared" si="9"/>
        <v>75</v>
      </c>
      <c r="W59" s="15" t="str">
        <f t="shared" si="10"/>
        <v>C</v>
      </c>
      <c r="X59" s="21" t="str">
        <f t="shared" si="11"/>
        <v>15%</v>
      </c>
    </row>
    <row r="60" s="3" customFormat="1" ht="34" customHeight="1" spans="1:24">
      <c r="A60" s="14">
        <v>58</v>
      </c>
      <c r="B60" s="39" t="s">
        <v>84</v>
      </c>
      <c r="C60" s="36" t="s">
        <v>28</v>
      </c>
      <c r="D60" s="16">
        <v>42693.84</v>
      </c>
      <c r="E60" s="14">
        <v>10704</v>
      </c>
      <c r="F60" s="17">
        <f t="shared" ref="F60:F69" si="17">E60/D60</f>
        <v>0.25071532567696</v>
      </c>
      <c r="G60" s="18">
        <f t="shared" si="1"/>
        <v>6.26788314192399</v>
      </c>
      <c r="H60" s="24">
        <v>-0.215554888481974</v>
      </c>
      <c r="I60" s="24">
        <v>-0.12113322123353</v>
      </c>
      <c r="J60" s="20" t="str">
        <f t="shared" si="2"/>
        <v>10</v>
      </c>
      <c r="K60" s="20" t="str">
        <f t="shared" si="3"/>
        <v>10</v>
      </c>
      <c r="L60" s="26">
        <v>42693.84</v>
      </c>
      <c r="M60" s="14">
        <v>33265.28</v>
      </c>
      <c r="N60" s="21">
        <f t="shared" ref="N60:N69" si="18">M60/(L60+M60)</f>
        <v>0.437936616432628</v>
      </c>
      <c r="O60" s="20" t="str">
        <f t="shared" si="5"/>
        <v>20</v>
      </c>
      <c r="P60" s="22">
        <v>0.00477463768924354</v>
      </c>
      <c r="Q60" s="20" t="str">
        <f t="shared" si="6"/>
        <v>20</v>
      </c>
      <c r="R60" s="14">
        <v>0</v>
      </c>
      <c r="S60" s="14">
        <v>0</v>
      </c>
      <c r="T60" s="14">
        <f t="shared" si="7"/>
        <v>0</v>
      </c>
      <c r="U60" s="23">
        <f t="shared" si="8"/>
        <v>15</v>
      </c>
      <c r="V60" s="20">
        <f t="shared" si="9"/>
        <v>81.267883141924</v>
      </c>
      <c r="W60" s="15" t="str">
        <f t="shared" si="10"/>
        <v>B</v>
      </c>
      <c r="X60" s="21" t="str">
        <f t="shared" si="11"/>
        <v>20%</v>
      </c>
    </row>
    <row r="61" s="3" customFormat="1" ht="34" customHeight="1" spans="1:24">
      <c r="A61" s="14">
        <v>59</v>
      </c>
      <c r="B61" s="39" t="s">
        <v>85</v>
      </c>
      <c r="C61" s="36" t="s">
        <v>26</v>
      </c>
      <c r="D61" s="16">
        <v>91957.6</v>
      </c>
      <c r="E61" s="14">
        <v>90944</v>
      </c>
      <c r="F61" s="17">
        <f t="shared" si="17"/>
        <v>0.988977528774131</v>
      </c>
      <c r="G61" s="18">
        <f t="shared" si="1"/>
        <v>24.7244382193533</v>
      </c>
      <c r="H61" s="24">
        <v>-0.1733</v>
      </c>
      <c r="I61" s="24">
        <v>-0.0915</v>
      </c>
      <c r="J61" s="20" t="str">
        <f t="shared" si="2"/>
        <v>10</v>
      </c>
      <c r="K61" s="20" t="str">
        <f t="shared" si="3"/>
        <v>10</v>
      </c>
      <c r="L61" s="16">
        <v>91957.6</v>
      </c>
      <c r="M61" s="14">
        <v>28272</v>
      </c>
      <c r="N61" s="21">
        <f t="shared" si="18"/>
        <v>0.235150079514529</v>
      </c>
      <c r="O61" s="20" t="str">
        <f t="shared" si="5"/>
        <v>20</v>
      </c>
      <c r="P61" s="22">
        <v>0.0145814136326445</v>
      </c>
      <c r="Q61" s="20" t="str">
        <f t="shared" si="6"/>
        <v>20</v>
      </c>
      <c r="R61" s="14">
        <v>0</v>
      </c>
      <c r="S61" s="14">
        <v>0</v>
      </c>
      <c r="T61" s="14">
        <f t="shared" si="7"/>
        <v>0</v>
      </c>
      <c r="U61" s="23">
        <f t="shared" si="8"/>
        <v>15</v>
      </c>
      <c r="V61" s="20">
        <f t="shared" si="9"/>
        <v>99.7244382193533</v>
      </c>
      <c r="W61" s="15" t="str">
        <f t="shared" si="10"/>
        <v>A</v>
      </c>
      <c r="X61" s="21" t="str">
        <f t="shared" si="11"/>
        <v>25%</v>
      </c>
    </row>
    <row r="62" s="3" customFormat="1" ht="34" customHeight="1" spans="1:24">
      <c r="A62" s="14">
        <v>60</v>
      </c>
      <c r="B62" s="39" t="s">
        <v>86</v>
      </c>
      <c r="C62" s="36" t="s">
        <v>28</v>
      </c>
      <c r="D62" s="16">
        <v>1455</v>
      </c>
      <c r="E62" s="14">
        <v>0</v>
      </c>
      <c r="F62" s="17">
        <f t="shared" si="17"/>
        <v>0</v>
      </c>
      <c r="G62" s="18">
        <f t="shared" si="1"/>
        <v>0</v>
      </c>
      <c r="H62" s="38">
        <v>-0.0159</v>
      </c>
      <c r="I62" s="38">
        <v>-0.1187</v>
      </c>
      <c r="J62" s="20" t="str">
        <f t="shared" si="2"/>
        <v>10</v>
      </c>
      <c r="K62" s="20" t="str">
        <f t="shared" si="3"/>
        <v>10</v>
      </c>
      <c r="L62" s="26">
        <v>1455</v>
      </c>
      <c r="M62" s="14">
        <v>49265.28</v>
      </c>
      <c r="N62" s="21">
        <f t="shared" si="18"/>
        <v>0.97131324984799</v>
      </c>
      <c r="O62" s="20" t="str">
        <f t="shared" si="5"/>
        <v>0</v>
      </c>
      <c r="P62" s="22">
        <v>6.88940965000834e-5</v>
      </c>
      <c r="Q62" s="20" t="str">
        <f t="shared" si="6"/>
        <v>20</v>
      </c>
      <c r="R62" s="14">
        <v>0</v>
      </c>
      <c r="S62" s="14">
        <v>0</v>
      </c>
      <c r="T62" s="14">
        <f t="shared" si="7"/>
        <v>0</v>
      </c>
      <c r="U62" s="23">
        <f t="shared" si="8"/>
        <v>15</v>
      </c>
      <c r="V62" s="20">
        <f t="shared" si="9"/>
        <v>55</v>
      </c>
      <c r="W62" s="15" t="str">
        <f t="shared" si="10"/>
        <v>E</v>
      </c>
      <c r="X62" s="21" t="str">
        <f t="shared" si="11"/>
        <v>0</v>
      </c>
    </row>
    <row r="63" s="3" customFormat="1" ht="34" customHeight="1" spans="1:24">
      <c r="A63" s="14">
        <v>61</v>
      </c>
      <c r="B63" s="39" t="s">
        <v>87</v>
      </c>
      <c r="C63" s="36" t="s">
        <v>28</v>
      </c>
      <c r="D63" s="16">
        <v>727.5</v>
      </c>
      <c r="E63" s="14">
        <v>0</v>
      </c>
      <c r="F63" s="17">
        <f t="shared" si="17"/>
        <v>0</v>
      </c>
      <c r="G63" s="18">
        <f t="shared" si="1"/>
        <v>0</v>
      </c>
      <c r="H63" s="24">
        <v>-0.0435</v>
      </c>
      <c r="I63" s="24">
        <v>-0.0435</v>
      </c>
      <c r="J63" s="20" t="str">
        <f t="shared" si="2"/>
        <v>10</v>
      </c>
      <c r="K63" s="20" t="str">
        <f t="shared" si="3"/>
        <v>10</v>
      </c>
      <c r="L63" s="26">
        <v>727.5</v>
      </c>
      <c r="M63" s="14">
        <v>0</v>
      </c>
      <c r="N63" s="21">
        <f t="shared" si="18"/>
        <v>0</v>
      </c>
      <c r="O63" s="20" t="str">
        <f t="shared" si="5"/>
        <v>20</v>
      </c>
      <c r="P63" s="22">
        <v>0.000870154165437427</v>
      </c>
      <c r="Q63" s="20" t="str">
        <f t="shared" si="6"/>
        <v>20</v>
      </c>
      <c r="R63" s="14">
        <v>0</v>
      </c>
      <c r="S63" s="14">
        <v>0</v>
      </c>
      <c r="T63" s="14">
        <f t="shared" si="7"/>
        <v>0</v>
      </c>
      <c r="U63" s="23">
        <f t="shared" si="8"/>
        <v>15</v>
      </c>
      <c r="V63" s="20">
        <f t="shared" si="9"/>
        <v>75</v>
      </c>
      <c r="W63" s="15" t="str">
        <f t="shared" si="10"/>
        <v>C</v>
      </c>
      <c r="X63" s="21" t="str">
        <f t="shared" si="11"/>
        <v>15%</v>
      </c>
    </row>
    <row r="64" s="3" customFormat="1" ht="34" customHeight="1" spans="1:24">
      <c r="A64" s="14">
        <v>62</v>
      </c>
      <c r="B64" s="39" t="s">
        <v>88</v>
      </c>
      <c r="C64" s="36" t="s">
        <v>28</v>
      </c>
      <c r="D64" s="16">
        <v>6860</v>
      </c>
      <c r="E64" s="14">
        <v>0</v>
      </c>
      <c r="F64" s="17">
        <f t="shared" si="17"/>
        <v>0</v>
      </c>
      <c r="G64" s="18">
        <f t="shared" si="1"/>
        <v>0</v>
      </c>
      <c r="H64" s="24">
        <v>-0.0635</v>
      </c>
      <c r="I64" s="24">
        <v>-0.0987</v>
      </c>
      <c r="J64" s="20" t="str">
        <f t="shared" si="2"/>
        <v>10</v>
      </c>
      <c r="K64" s="20" t="str">
        <f t="shared" si="3"/>
        <v>10</v>
      </c>
      <c r="L64" s="26">
        <v>6860</v>
      </c>
      <c r="M64" s="14">
        <v>28272</v>
      </c>
      <c r="N64" s="21">
        <f t="shared" si="18"/>
        <v>0.804736422634635</v>
      </c>
      <c r="O64" s="20">
        <f t="shared" si="5"/>
        <v>1.7158146419219</v>
      </c>
      <c r="P64" s="22">
        <v>0.0110951493723186</v>
      </c>
      <c r="Q64" s="20" t="str">
        <f t="shared" si="6"/>
        <v>20</v>
      </c>
      <c r="R64" s="14">
        <v>0</v>
      </c>
      <c r="S64" s="14">
        <v>0</v>
      </c>
      <c r="T64" s="14">
        <f t="shared" si="7"/>
        <v>0</v>
      </c>
      <c r="U64" s="23">
        <f t="shared" si="8"/>
        <v>15</v>
      </c>
      <c r="V64" s="20">
        <f t="shared" si="9"/>
        <v>56.7158146419219</v>
      </c>
      <c r="W64" s="15" t="str">
        <f t="shared" si="10"/>
        <v>E</v>
      </c>
      <c r="X64" s="21" t="str">
        <f t="shared" si="11"/>
        <v>0</v>
      </c>
    </row>
    <row r="65" s="3" customFormat="1" ht="34" customHeight="1" spans="1:24">
      <c r="A65" s="14">
        <v>63</v>
      </c>
      <c r="B65" s="39" t="s">
        <v>89</v>
      </c>
      <c r="C65" s="36" t="s">
        <v>26</v>
      </c>
      <c r="D65" s="16">
        <v>7275</v>
      </c>
      <c r="E65" s="14">
        <v>0</v>
      </c>
      <c r="F65" s="17">
        <f t="shared" si="17"/>
        <v>0</v>
      </c>
      <c r="G65" s="18">
        <f t="shared" si="1"/>
        <v>0</v>
      </c>
      <c r="H65" s="21">
        <v>-0.3438</v>
      </c>
      <c r="I65" s="21">
        <v>-0.2099</v>
      </c>
      <c r="J65" s="20" t="str">
        <f t="shared" si="2"/>
        <v>10</v>
      </c>
      <c r="K65" s="20" t="str">
        <f t="shared" si="3"/>
        <v>10</v>
      </c>
      <c r="L65" s="26">
        <v>7275</v>
      </c>
      <c r="M65" s="14">
        <v>0</v>
      </c>
      <c r="N65" s="21">
        <f t="shared" si="18"/>
        <v>0</v>
      </c>
      <c r="O65" s="20" t="str">
        <f t="shared" si="5"/>
        <v>20</v>
      </c>
      <c r="P65" s="22">
        <v>0.031821989823796</v>
      </c>
      <c r="Q65" s="20" t="str">
        <f t="shared" si="6"/>
        <v>20</v>
      </c>
      <c r="R65" s="14">
        <v>0</v>
      </c>
      <c r="S65" s="14">
        <v>0</v>
      </c>
      <c r="T65" s="14">
        <f t="shared" si="7"/>
        <v>0</v>
      </c>
      <c r="U65" s="23">
        <f t="shared" si="8"/>
        <v>15</v>
      </c>
      <c r="V65" s="20">
        <f t="shared" si="9"/>
        <v>75</v>
      </c>
      <c r="W65" s="15" t="str">
        <f t="shared" si="10"/>
        <v>C</v>
      </c>
      <c r="X65" s="21" t="str">
        <f t="shared" si="11"/>
        <v>15%</v>
      </c>
    </row>
    <row r="66" s="3" customFormat="1" ht="34" customHeight="1" spans="1:24">
      <c r="A66" s="14">
        <v>64</v>
      </c>
      <c r="B66" s="39" t="s">
        <v>90</v>
      </c>
      <c r="C66" s="36" t="s">
        <v>26</v>
      </c>
      <c r="D66" s="16">
        <v>5096</v>
      </c>
      <c r="E66" s="14">
        <v>0</v>
      </c>
      <c r="F66" s="17">
        <f t="shared" si="17"/>
        <v>0</v>
      </c>
      <c r="G66" s="18">
        <f t="shared" si="1"/>
        <v>0</v>
      </c>
      <c r="H66" s="21">
        <v>0.05</v>
      </c>
      <c r="I66" s="21">
        <v>0.01</v>
      </c>
      <c r="J66" s="20">
        <f t="shared" si="2"/>
        <v>8.75</v>
      </c>
      <c r="K66" s="20">
        <f t="shared" si="3"/>
        <v>9.75</v>
      </c>
      <c r="L66" s="26">
        <v>5096</v>
      </c>
      <c r="M66" s="14">
        <v>0</v>
      </c>
      <c r="N66" s="21">
        <f t="shared" si="18"/>
        <v>0</v>
      </c>
      <c r="O66" s="20" t="str">
        <f t="shared" si="5"/>
        <v>20</v>
      </c>
      <c r="P66" s="22">
        <v>0.00612815322902563</v>
      </c>
      <c r="Q66" s="20" t="str">
        <f t="shared" si="6"/>
        <v>20</v>
      </c>
      <c r="R66" s="14">
        <v>0</v>
      </c>
      <c r="S66" s="14">
        <v>0</v>
      </c>
      <c r="T66" s="14">
        <f t="shared" si="7"/>
        <v>0</v>
      </c>
      <c r="U66" s="23">
        <f t="shared" si="8"/>
        <v>15</v>
      </c>
      <c r="V66" s="20">
        <f t="shared" si="9"/>
        <v>73.5</v>
      </c>
      <c r="W66" s="15" t="str">
        <f t="shared" si="10"/>
        <v>C</v>
      </c>
      <c r="X66" s="21" t="str">
        <f t="shared" si="11"/>
        <v>15%</v>
      </c>
    </row>
    <row r="67" s="3" customFormat="1" ht="34" customHeight="1" spans="1:24">
      <c r="A67" s="14">
        <v>65</v>
      </c>
      <c r="B67" s="39" t="s">
        <v>91</v>
      </c>
      <c r="C67" s="36" t="s">
        <v>26</v>
      </c>
      <c r="D67" s="16">
        <v>15676.5</v>
      </c>
      <c r="E67" s="14">
        <v>0</v>
      </c>
      <c r="F67" s="17">
        <f t="shared" si="17"/>
        <v>0</v>
      </c>
      <c r="G67" s="18">
        <f t="shared" ref="G67:G69" si="19">((F67*100)*25)/100</f>
        <v>0</v>
      </c>
      <c r="H67" s="24">
        <v>0.1976</v>
      </c>
      <c r="I67" s="24">
        <v>0.0847</v>
      </c>
      <c r="J67" s="20">
        <f t="shared" ref="J67:J69" si="20">IF(H67&lt;=0,"10",IF(H67&gt;=40%,"0",10-(5*H67/0.2)))</f>
        <v>5.06</v>
      </c>
      <c r="K67" s="20">
        <f t="shared" ref="K67:K69" si="21">IF(I67&lt;=0,"10",IF(I67&gt;=40%,"0",10-(5*I67/0.2)))</f>
        <v>7.8825</v>
      </c>
      <c r="L67" s="16">
        <v>15676.5</v>
      </c>
      <c r="M67" s="14">
        <v>16000</v>
      </c>
      <c r="N67" s="21">
        <f t="shared" si="18"/>
        <v>0.505106309093492</v>
      </c>
      <c r="O67" s="20">
        <f t="shared" ref="O67:O69" si="22">IF(N67&lt;=50%,"20",IF(N67&gt;=250/300,"0",(2000-20*(N67-50%)*100*3)/100))</f>
        <v>19.6936214543905</v>
      </c>
      <c r="P67" s="22">
        <v>0.00044004151345651</v>
      </c>
      <c r="Q67" s="20" t="str">
        <f t="shared" ref="Q67:Q69" si="23">IF(P67&lt;=5%,"20",IF(P67&gt;=25%,"0",(2000-20*(P67-5%)*100*5)/100))</f>
        <v>20</v>
      </c>
      <c r="R67" s="14">
        <v>0</v>
      </c>
      <c r="S67" s="14">
        <v>0</v>
      </c>
      <c r="T67" s="14">
        <f t="shared" ref="T67:T69" si="24">R67+S67</f>
        <v>0</v>
      </c>
      <c r="U67" s="23">
        <f t="shared" ref="U67:U69" si="25">IF(T67&gt;=5,"0",0.15*(100-20*T67))</f>
        <v>15</v>
      </c>
      <c r="V67" s="20">
        <f t="shared" ref="V67:V69" si="26">G67+J67+K67+O67+Q67+U67</f>
        <v>67.6361214543905</v>
      </c>
      <c r="W67" s="15" t="str">
        <f t="shared" ref="W67:W69" si="27">IF(V67&gt;=90,"A",IF(V67&gt;=80,"B",IF(V67&gt;=70,"C",IF(V67&gt;=60,"D","E"))))</f>
        <v>D</v>
      </c>
      <c r="X67" s="21" t="str">
        <f t="shared" ref="X67:X69" si="28">IF(W67="A","25%",IF(W67="B","20%",IF(W67="C","15%",IF(W67="D","10%","0"))))</f>
        <v>10%</v>
      </c>
    </row>
    <row r="68" s="3" customFormat="1" ht="34" customHeight="1" spans="1:24">
      <c r="A68" s="14">
        <v>66</v>
      </c>
      <c r="B68" s="39" t="s">
        <v>92</v>
      </c>
      <c r="C68" s="36" t="s">
        <v>26</v>
      </c>
      <c r="D68" s="16">
        <v>7588</v>
      </c>
      <c r="E68" s="14">
        <v>0</v>
      </c>
      <c r="F68" s="17">
        <f t="shared" si="17"/>
        <v>0</v>
      </c>
      <c r="G68" s="18">
        <f t="shared" si="19"/>
        <v>0</v>
      </c>
      <c r="H68" s="24">
        <v>-0.5468</v>
      </c>
      <c r="I68" s="24">
        <v>-0.3136</v>
      </c>
      <c r="J68" s="20" t="str">
        <f t="shared" si="20"/>
        <v>10</v>
      </c>
      <c r="K68" s="20" t="str">
        <f t="shared" si="21"/>
        <v>10</v>
      </c>
      <c r="L68" s="16">
        <v>7588</v>
      </c>
      <c r="M68" s="14">
        <v>16000</v>
      </c>
      <c r="N68" s="21">
        <f t="shared" si="18"/>
        <v>0.678311005596066</v>
      </c>
      <c r="O68" s="20">
        <f t="shared" si="22"/>
        <v>9.30133966423605</v>
      </c>
      <c r="P68" s="22">
        <v>0.0024516552577465</v>
      </c>
      <c r="Q68" s="20" t="str">
        <f t="shared" si="23"/>
        <v>20</v>
      </c>
      <c r="R68" s="14">
        <v>0</v>
      </c>
      <c r="S68" s="14">
        <v>0</v>
      </c>
      <c r="T68" s="14">
        <f t="shared" si="24"/>
        <v>0</v>
      </c>
      <c r="U68" s="23">
        <f t="shared" si="25"/>
        <v>15</v>
      </c>
      <c r="V68" s="20">
        <f t="shared" si="26"/>
        <v>64.3013396642361</v>
      </c>
      <c r="W68" s="15" t="str">
        <f t="shared" si="27"/>
        <v>D</v>
      </c>
      <c r="X68" s="21" t="str">
        <f t="shared" si="28"/>
        <v>10%</v>
      </c>
    </row>
    <row r="69" s="3" customFormat="1" ht="34" customHeight="1" spans="1:24">
      <c r="A69" s="14">
        <v>67</v>
      </c>
      <c r="B69" s="39" t="s">
        <v>93</v>
      </c>
      <c r="C69" s="36" t="s">
        <v>26</v>
      </c>
      <c r="D69" s="16">
        <v>4138.05</v>
      </c>
      <c r="E69" s="14">
        <v>0</v>
      </c>
      <c r="F69" s="17">
        <f t="shared" si="17"/>
        <v>0</v>
      </c>
      <c r="G69" s="18">
        <f t="shared" si="19"/>
        <v>0</v>
      </c>
      <c r="H69" s="24">
        <v>-0.01</v>
      </c>
      <c r="I69" s="24">
        <v>-0.01</v>
      </c>
      <c r="J69" s="20" t="str">
        <f t="shared" si="20"/>
        <v>10</v>
      </c>
      <c r="K69" s="20" t="str">
        <f t="shared" si="21"/>
        <v>10</v>
      </c>
      <c r="L69" s="16">
        <v>4138.05</v>
      </c>
      <c r="M69" s="14">
        <v>2880</v>
      </c>
      <c r="N69" s="21">
        <f t="shared" si="18"/>
        <v>0.410370402034753</v>
      </c>
      <c r="O69" s="20" t="str">
        <f t="shared" si="22"/>
        <v>20</v>
      </c>
      <c r="P69" s="22">
        <v>0.0054001495020118</v>
      </c>
      <c r="Q69" s="20" t="str">
        <f t="shared" si="23"/>
        <v>20</v>
      </c>
      <c r="R69" s="14">
        <v>0</v>
      </c>
      <c r="S69" s="14">
        <v>0</v>
      </c>
      <c r="T69" s="14">
        <f t="shared" si="24"/>
        <v>0</v>
      </c>
      <c r="U69" s="23">
        <f t="shared" si="25"/>
        <v>15</v>
      </c>
      <c r="V69" s="20">
        <f t="shared" si="26"/>
        <v>75</v>
      </c>
      <c r="W69" s="15" t="str">
        <f t="shared" si="27"/>
        <v>C</v>
      </c>
      <c r="X69" s="21" t="str">
        <f t="shared" si="28"/>
        <v>15%</v>
      </c>
    </row>
  </sheetData>
  <mergeCells count="1">
    <mergeCell ref="A1:X1"/>
  </mergeCells>
  <pageMargins left="0.751388888888889" right="0.751388888888889" top="1" bottom="1" header="0.5" footer="0.5"/>
  <pageSetup paperSize="8"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8"/>
  <sheetViews>
    <sheetView zoomScale="92" zoomScaleNormal="92" workbookViewId="0">
      <pane xSplit="2" ySplit="2" topLeftCell="C3" activePane="bottomRight" state="frozen"/>
      <selection/>
      <selection pane="topRight"/>
      <selection pane="bottomLeft"/>
      <selection pane="bottomRight" activeCell="A1" sqref="A1:X1"/>
    </sheetView>
  </sheetViews>
  <sheetFormatPr defaultColWidth="8.61666666666667" defaultRowHeight="13.5"/>
  <cols>
    <col min="1" max="1" width="5.01666666666667" customWidth="1"/>
    <col min="2" max="2" width="41.625" customWidth="1"/>
    <col min="4" max="4" width="12.625"/>
    <col min="5" max="5" width="11.5"/>
    <col min="6" max="6" width="12.225" customWidth="1"/>
    <col min="7" max="7" width="13.725" customWidth="1"/>
    <col min="8" max="9" width="13.725" style="49" customWidth="1"/>
    <col min="10" max="11" width="13.725" customWidth="1"/>
    <col min="12" max="12" width="12.625" style="6" customWidth="1"/>
    <col min="13" max="13" width="9.46666666666667"/>
    <col min="14" max="15" width="12.225" customWidth="1"/>
    <col min="16" max="16" width="11.5083333333333" customWidth="1"/>
    <col min="17" max="19" width="12.3666666666667" customWidth="1"/>
    <col min="21" max="21" width="14.8083333333333" customWidth="1"/>
    <col min="23" max="24" width="8.61666666666667" style="7"/>
  </cols>
  <sheetData>
    <row r="1" ht="57" customHeight="1" spans="1:24">
      <c r="A1" s="8" t="s">
        <v>94</v>
      </c>
      <c r="B1" s="8"/>
      <c r="C1" s="8"/>
      <c r="D1" s="8"/>
      <c r="E1" s="8"/>
      <c r="F1" s="8"/>
      <c r="G1" s="8"/>
      <c r="H1" s="50"/>
      <c r="I1" s="50"/>
      <c r="J1" s="8"/>
      <c r="K1" s="8"/>
      <c r="L1" s="9"/>
      <c r="M1" s="8"/>
      <c r="N1" s="8"/>
      <c r="O1" s="8"/>
      <c r="P1" s="8"/>
      <c r="Q1" s="8"/>
      <c r="R1" s="8"/>
      <c r="S1" s="8"/>
      <c r="T1" s="8"/>
      <c r="U1" s="8"/>
      <c r="V1" s="8"/>
      <c r="W1" s="10"/>
      <c r="X1" s="10"/>
    </row>
    <row r="2" s="2" customFormat="1" ht="90" customHeight="1" spans="1:24">
      <c r="A2" s="11" t="s">
        <v>1</v>
      </c>
      <c r="B2" s="11" t="s">
        <v>2</v>
      </c>
      <c r="C2" s="11" t="s">
        <v>3</v>
      </c>
      <c r="D2" s="11" t="s">
        <v>4</v>
      </c>
      <c r="E2" s="11" t="s">
        <v>5</v>
      </c>
      <c r="F2" s="11" t="s">
        <v>6</v>
      </c>
      <c r="G2" s="11" t="s">
        <v>7</v>
      </c>
      <c r="H2" s="51" t="s">
        <v>8</v>
      </c>
      <c r="I2" s="51" t="s">
        <v>9</v>
      </c>
      <c r="J2" s="11" t="s">
        <v>10</v>
      </c>
      <c r="K2" s="11" t="s">
        <v>11</v>
      </c>
      <c r="L2" s="12" t="s">
        <v>12</v>
      </c>
      <c r="M2" s="11" t="s">
        <v>13</v>
      </c>
      <c r="N2" s="11" t="s">
        <v>14</v>
      </c>
      <c r="O2" s="11" t="s">
        <v>15</v>
      </c>
      <c r="P2" s="11" t="s">
        <v>16</v>
      </c>
      <c r="Q2" s="11" t="s">
        <v>17</v>
      </c>
      <c r="R2" s="11" t="s">
        <v>95</v>
      </c>
      <c r="S2" s="11" t="s">
        <v>19</v>
      </c>
      <c r="T2" s="11" t="s">
        <v>20</v>
      </c>
      <c r="U2" s="11" t="s">
        <v>21</v>
      </c>
      <c r="V2" s="11" t="s">
        <v>22</v>
      </c>
      <c r="W2" s="13" t="s">
        <v>23</v>
      </c>
      <c r="X2" s="13" t="s">
        <v>24</v>
      </c>
    </row>
    <row r="3" s="3" customFormat="1" ht="35" customHeight="1" spans="1:24">
      <c r="A3" s="14">
        <v>1</v>
      </c>
      <c r="B3" s="32" t="s">
        <v>96</v>
      </c>
      <c r="C3" s="14" t="s">
        <v>26</v>
      </c>
      <c r="D3" s="16">
        <v>6871.04</v>
      </c>
      <c r="E3" s="14">
        <v>1210.95</v>
      </c>
      <c r="F3" s="17">
        <f t="shared" ref="F3:F16" si="0">E3/D3</f>
        <v>0.17623969588301</v>
      </c>
      <c r="G3" s="18">
        <f t="shared" ref="G3:G66" si="1">((F3*100)*25)/100</f>
        <v>4.40599239707526</v>
      </c>
      <c r="H3" s="24">
        <v>0</v>
      </c>
      <c r="I3" s="24">
        <v>0</v>
      </c>
      <c r="J3" s="20" t="str">
        <f t="shared" ref="J3:J66" si="2">IF(H3&lt;=0,"10",IF(H3&gt;=40%,"0",10-(5*H3/0.2)))</f>
        <v>10</v>
      </c>
      <c r="K3" s="20" t="str">
        <f t="shared" ref="K3:K66" si="3">IF(I3&lt;=0,"10",IF(I3&gt;=40%,"0",10-(5*I3/0.2)))</f>
        <v>10</v>
      </c>
      <c r="L3" s="16">
        <v>6871.04</v>
      </c>
      <c r="M3" s="15">
        <v>22777.5</v>
      </c>
      <c r="N3" s="21">
        <f t="shared" ref="N3:N16" si="4">M3/(L3+M3)</f>
        <v>0.768250308446891</v>
      </c>
      <c r="O3" s="20">
        <f t="shared" ref="O3:O66" si="5">IF(N3&lt;=50%,"20",IF(N3&gt;=250/300,"0",(2000-20*(N3-50%)*100*3)/100))</f>
        <v>3.90498149318651</v>
      </c>
      <c r="P3" s="22">
        <v>0</v>
      </c>
      <c r="Q3" s="20" t="str">
        <f t="shared" ref="Q3:Q66" si="6">IF(P3&lt;=5%,"20",IF(P3&gt;=25%,"0",(2000-20*(P3-5%)*100*5)/100))</f>
        <v>20</v>
      </c>
      <c r="R3" s="14">
        <v>0</v>
      </c>
      <c r="S3" s="14">
        <v>0</v>
      </c>
      <c r="T3" s="14">
        <f t="shared" ref="T3:T66" si="7">R3+S3</f>
        <v>0</v>
      </c>
      <c r="U3" s="23">
        <f t="shared" ref="U3:U66" si="8">IF(T3&gt;=5,"0",0.15*(100-20*T3))</f>
        <v>15</v>
      </c>
      <c r="V3" s="20">
        <f t="shared" ref="V3:V66" si="9">G3+J3+K3+O3+Q3+U3</f>
        <v>63.3109738902618</v>
      </c>
      <c r="W3" s="15" t="str">
        <f t="shared" ref="W3:W66" si="10">IF(V3&gt;=90,"A",IF(V3&gt;=80,"B",IF(V3&gt;=70,"C",IF(V3&gt;=60,"D","E"))))</f>
        <v>D</v>
      </c>
      <c r="X3" s="21" t="str">
        <f t="shared" ref="X3:X66" si="11">IF(W3="A","25%",IF(W3="B","20%",IF(W3="C","15%",IF(W3="D","10%","0"))))</f>
        <v>10%</v>
      </c>
    </row>
    <row r="4" s="3" customFormat="1" ht="35" customHeight="1" spans="1:24">
      <c r="A4" s="14">
        <v>2</v>
      </c>
      <c r="B4" s="32" t="s">
        <v>29</v>
      </c>
      <c r="C4" s="14" t="s">
        <v>26</v>
      </c>
      <c r="D4" s="16">
        <v>665863.94</v>
      </c>
      <c r="E4" s="14">
        <v>649581.3</v>
      </c>
      <c r="F4" s="17">
        <f t="shared" si="0"/>
        <v>0.975546595900658</v>
      </c>
      <c r="G4" s="18">
        <f t="shared" si="1"/>
        <v>24.3886648975165</v>
      </c>
      <c r="H4" s="17">
        <v>-0.2144</v>
      </c>
      <c r="I4" s="17">
        <v>-0.1059</v>
      </c>
      <c r="J4" s="20" t="str">
        <f t="shared" si="2"/>
        <v>10</v>
      </c>
      <c r="K4" s="20" t="str">
        <f t="shared" si="3"/>
        <v>10</v>
      </c>
      <c r="L4" s="16">
        <v>665863.94</v>
      </c>
      <c r="M4" s="15">
        <v>0</v>
      </c>
      <c r="N4" s="21">
        <f t="shared" si="4"/>
        <v>0</v>
      </c>
      <c r="O4" s="20" t="str">
        <f t="shared" si="5"/>
        <v>20</v>
      </c>
      <c r="P4" s="22">
        <v>0.000627985791414419</v>
      </c>
      <c r="Q4" s="20" t="str">
        <f t="shared" si="6"/>
        <v>20</v>
      </c>
      <c r="R4" s="14">
        <v>1</v>
      </c>
      <c r="S4" s="14">
        <v>0</v>
      </c>
      <c r="T4" s="14">
        <f t="shared" si="7"/>
        <v>1</v>
      </c>
      <c r="U4" s="23">
        <f t="shared" si="8"/>
        <v>12</v>
      </c>
      <c r="V4" s="20">
        <f t="shared" si="9"/>
        <v>96.3886648975165</v>
      </c>
      <c r="W4" s="15" t="str">
        <f t="shared" si="10"/>
        <v>A</v>
      </c>
      <c r="X4" s="21" t="str">
        <f t="shared" si="11"/>
        <v>25%</v>
      </c>
    </row>
    <row r="5" s="3" customFormat="1" ht="35" customHeight="1" spans="1:24">
      <c r="A5" s="14">
        <v>3</v>
      </c>
      <c r="B5" s="32" t="s">
        <v>34</v>
      </c>
      <c r="C5" s="14" t="s">
        <v>26</v>
      </c>
      <c r="D5" s="16">
        <v>302601.68</v>
      </c>
      <c r="E5" s="14">
        <v>213433.48</v>
      </c>
      <c r="F5" s="17">
        <f t="shared" si="0"/>
        <v>0.705328139619053</v>
      </c>
      <c r="G5" s="18">
        <f t="shared" si="1"/>
        <v>17.6332034904763</v>
      </c>
      <c r="H5" s="17">
        <v>2.51</v>
      </c>
      <c r="I5" s="37">
        <v>0.507</v>
      </c>
      <c r="J5" s="20" t="str">
        <f t="shared" si="2"/>
        <v>0</v>
      </c>
      <c r="K5" s="20" t="str">
        <f t="shared" si="3"/>
        <v>0</v>
      </c>
      <c r="L5" s="16">
        <v>302601.68</v>
      </c>
      <c r="M5" s="15">
        <v>0</v>
      </c>
      <c r="N5" s="21">
        <f t="shared" si="4"/>
        <v>0</v>
      </c>
      <c r="O5" s="20" t="str">
        <f t="shared" si="5"/>
        <v>20</v>
      </c>
      <c r="P5" s="22">
        <v>0.00226790552540919</v>
      </c>
      <c r="Q5" s="20" t="str">
        <f t="shared" si="6"/>
        <v>20</v>
      </c>
      <c r="R5" s="14">
        <v>0</v>
      </c>
      <c r="S5" s="14">
        <v>0</v>
      </c>
      <c r="T5" s="14">
        <f t="shared" si="7"/>
        <v>0</v>
      </c>
      <c r="U5" s="23">
        <f t="shared" si="8"/>
        <v>15</v>
      </c>
      <c r="V5" s="20">
        <f t="shared" si="9"/>
        <v>72.6332034904763</v>
      </c>
      <c r="W5" s="15" t="str">
        <f t="shared" si="10"/>
        <v>C</v>
      </c>
      <c r="X5" s="21" t="str">
        <f t="shared" si="11"/>
        <v>15%</v>
      </c>
    </row>
    <row r="6" s="3" customFormat="1" ht="35" customHeight="1" spans="1:24">
      <c r="A6" s="14">
        <v>4</v>
      </c>
      <c r="B6" s="32" t="s">
        <v>32</v>
      </c>
      <c r="C6" s="14" t="s">
        <v>28</v>
      </c>
      <c r="D6" s="16">
        <v>72806.65</v>
      </c>
      <c r="E6" s="14">
        <v>0</v>
      </c>
      <c r="F6" s="17">
        <f t="shared" si="0"/>
        <v>0</v>
      </c>
      <c r="G6" s="18">
        <f t="shared" si="1"/>
        <v>0</v>
      </c>
      <c r="H6" s="17">
        <v>-0.3445</v>
      </c>
      <c r="I6" s="37">
        <v>-0.3091</v>
      </c>
      <c r="J6" s="20" t="str">
        <f t="shared" si="2"/>
        <v>10</v>
      </c>
      <c r="K6" s="20" t="str">
        <f t="shared" si="3"/>
        <v>10</v>
      </c>
      <c r="L6" s="16">
        <v>58428.65</v>
      </c>
      <c r="M6" s="15">
        <v>8850</v>
      </c>
      <c r="N6" s="21">
        <f t="shared" si="4"/>
        <v>0.131542472983629</v>
      </c>
      <c r="O6" s="20" t="str">
        <f t="shared" si="5"/>
        <v>20</v>
      </c>
      <c r="P6" s="22">
        <v>0.00184920315557224</v>
      </c>
      <c r="Q6" s="20" t="str">
        <f t="shared" si="6"/>
        <v>20</v>
      </c>
      <c r="R6" s="14">
        <v>0</v>
      </c>
      <c r="S6" s="14">
        <v>0</v>
      </c>
      <c r="T6" s="14">
        <f t="shared" si="7"/>
        <v>0</v>
      </c>
      <c r="U6" s="23">
        <f t="shared" si="8"/>
        <v>15</v>
      </c>
      <c r="V6" s="20">
        <f t="shared" si="9"/>
        <v>75</v>
      </c>
      <c r="W6" s="15" t="str">
        <f t="shared" si="10"/>
        <v>C</v>
      </c>
      <c r="X6" s="21" t="str">
        <f t="shared" si="11"/>
        <v>15%</v>
      </c>
    </row>
    <row r="7" s="3" customFormat="1" ht="35" customHeight="1" spans="1:24">
      <c r="A7" s="14">
        <v>5</v>
      </c>
      <c r="B7" s="32" t="s">
        <v>97</v>
      </c>
      <c r="C7" s="14" t="s">
        <v>26</v>
      </c>
      <c r="D7" s="16">
        <v>84427.7</v>
      </c>
      <c r="E7" s="14">
        <v>0</v>
      </c>
      <c r="F7" s="17">
        <f t="shared" si="0"/>
        <v>0</v>
      </c>
      <c r="G7" s="18">
        <f t="shared" si="1"/>
        <v>0</v>
      </c>
      <c r="H7" s="38">
        <v>-0.3107</v>
      </c>
      <c r="I7" s="38">
        <v>-0.2192</v>
      </c>
      <c r="J7" s="20" t="str">
        <f t="shared" si="2"/>
        <v>10</v>
      </c>
      <c r="K7" s="20" t="str">
        <f t="shared" si="3"/>
        <v>10</v>
      </c>
      <c r="L7" s="16">
        <v>39387.7</v>
      </c>
      <c r="M7" s="15">
        <v>0</v>
      </c>
      <c r="N7" s="21">
        <f t="shared" si="4"/>
        <v>0</v>
      </c>
      <c r="O7" s="20" t="str">
        <f t="shared" si="5"/>
        <v>20</v>
      </c>
      <c r="P7" s="22">
        <v>0.000455795180860521</v>
      </c>
      <c r="Q7" s="20" t="str">
        <f t="shared" si="6"/>
        <v>20</v>
      </c>
      <c r="R7" s="14">
        <v>0</v>
      </c>
      <c r="S7" s="14">
        <v>0</v>
      </c>
      <c r="T7" s="14">
        <f t="shared" si="7"/>
        <v>0</v>
      </c>
      <c r="U7" s="23">
        <f t="shared" si="8"/>
        <v>15</v>
      </c>
      <c r="V7" s="20">
        <f t="shared" si="9"/>
        <v>75</v>
      </c>
      <c r="W7" s="15" t="str">
        <f t="shared" si="10"/>
        <v>C</v>
      </c>
      <c r="X7" s="21" t="str">
        <f t="shared" si="11"/>
        <v>15%</v>
      </c>
    </row>
    <row r="8" s="3" customFormat="1" ht="35" customHeight="1" spans="1:24">
      <c r="A8" s="14">
        <v>6</v>
      </c>
      <c r="B8" s="32" t="s">
        <v>25</v>
      </c>
      <c r="C8" s="14" t="s">
        <v>28</v>
      </c>
      <c r="D8" s="16">
        <v>536630.1</v>
      </c>
      <c r="E8" s="14">
        <v>0</v>
      </c>
      <c r="F8" s="17">
        <f t="shared" si="0"/>
        <v>0</v>
      </c>
      <c r="G8" s="18">
        <f t="shared" si="1"/>
        <v>0</v>
      </c>
      <c r="H8" s="38">
        <v>-0.1022</v>
      </c>
      <c r="I8" s="38">
        <v>-0.0126</v>
      </c>
      <c r="J8" s="20" t="str">
        <f t="shared" si="2"/>
        <v>10</v>
      </c>
      <c r="K8" s="20" t="str">
        <f t="shared" si="3"/>
        <v>10</v>
      </c>
      <c r="L8" s="16">
        <v>447152.1</v>
      </c>
      <c r="M8" s="15">
        <v>0</v>
      </c>
      <c r="N8" s="21">
        <f t="shared" si="4"/>
        <v>0</v>
      </c>
      <c r="O8" s="20" t="str">
        <f t="shared" si="5"/>
        <v>20</v>
      </c>
      <c r="P8" s="22">
        <v>0.00123265574649599</v>
      </c>
      <c r="Q8" s="20" t="str">
        <f t="shared" si="6"/>
        <v>20</v>
      </c>
      <c r="R8" s="14">
        <v>1</v>
      </c>
      <c r="S8" s="14">
        <v>0</v>
      </c>
      <c r="T8" s="14">
        <f t="shared" si="7"/>
        <v>1</v>
      </c>
      <c r="U8" s="23">
        <f t="shared" si="8"/>
        <v>12</v>
      </c>
      <c r="V8" s="20">
        <f t="shared" si="9"/>
        <v>72</v>
      </c>
      <c r="W8" s="15" t="str">
        <f t="shared" si="10"/>
        <v>C</v>
      </c>
      <c r="X8" s="21" t="str">
        <f t="shared" si="11"/>
        <v>15%</v>
      </c>
    </row>
    <row r="9" s="3" customFormat="1" ht="35" customHeight="1" spans="1:24">
      <c r="A9" s="14">
        <v>7</v>
      </c>
      <c r="B9" s="32" t="s">
        <v>98</v>
      </c>
      <c r="C9" s="14" t="s">
        <v>26</v>
      </c>
      <c r="D9" s="16">
        <v>62461.4</v>
      </c>
      <c r="E9" s="14">
        <v>0</v>
      </c>
      <c r="F9" s="17">
        <f t="shared" si="0"/>
        <v>0</v>
      </c>
      <c r="G9" s="18">
        <f t="shared" si="1"/>
        <v>0</v>
      </c>
      <c r="H9" s="24">
        <v>-0.3625</v>
      </c>
      <c r="I9" s="24">
        <v>-0.0314</v>
      </c>
      <c r="J9" s="20" t="str">
        <f t="shared" si="2"/>
        <v>10</v>
      </c>
      <c r="K9" s="20" t="str">
        <f t="shared" si="3"/>
        <v>10</v>
      </c>
      <c r="L9" s="16">
        <v>62461.4</v>
      </c>
      <c r="M9" s="15">
        <v>0</v>
      </c>
      <c r="N9" s="21">
        <f t="shared" si="4"/>
        <v>0</v>
      </c>
      <c r="O9" s="20" t="str">
        <f t="shared" si="5"/>
        <v>20</v>
      </c>
      <c r="P9" s="22">
        <v>0.00478788326847134</v>
      </c>
      <c r="Q9" s="20" t="str">
        <f t="shared" si="6"/>
        <v>20</v>
      </c>
      <c r="R9" s="14">
        <v>0</v>
      </c>
      <c r="S9" s="14">
        <v>0</v>
      </c>
      <c r="T9" s="14">
        <f t="shared" si="7"/>
        <v>0</v>
      </c>
      <c r="U9" s="23">
        <f t="shared" si="8"/>
        <v>15</v>
      </c>
      <c r="V9" s="20">
        <f t="shared" si="9"/>
        <v>75</v>
      </c>
      <c r="W9" s="15" t="str">
        <f t="shared" si="10"/>
        <v>C</v>
      </c>
      <c r="X9" s="21" t="str">
        <f t="shared" si="11"/>
        <v>15%</v>
      </c>
    </row>
    <row r="10" s="3" customFormat="1" ht="35" customHeight="1" spans="1:24">
      <c r="A10" s="14">
        <v>8</v>
      </c>
      <c r="B10" s="32" t="s">
        <v>33</v>
      </c>
      <c r="C10" s="14" t="s">
        <v>26</v>
      </c>
      <c r="D10" s="16">
        <v>125940.1</v>
      </c>
      <c r="E10" s="14">
        <v>0</v>
      </c>
      <c r="F10" s="17">
        <f t="shared" si="0"/>
        <v>0</v>
      </c>
      <c r="G10" s="18">
        <f t="shared" si="1"/>
        <v>0</v>
      </c>
      <c r="H10" s="38">
        <v>-0.3075</v>
      </c>
      <c r="I10" s="38">
        <v>-0.2336</v>
      </c>
      <c r="J10" s="20" t="str">
        <f t="shared" si="2"/>
        <v>10</v>
      </c>
      <c r="K10" s="20" t="str">
        <f t="shared" si="3"/>
        <v>10</v>
      </c>
      <c r="L10" s="28">
        <v>125940.1</v>
      </c>
      <c r="M10" s="15">
        <v>0</v>
      </c>
      <c r="N10" s="21">
        <f t="shared" si="4"/>
        <v>0</v>
      </c>
      <c r="O10" s="20" t="str">
        <f t="shared" si="5"/>
        <v>20</v>
      </c>
      <c r="P10" s="22">
        <v>0.00380488000951627</v>
      </c>
      <c r="Q10" s="20" t="str">
        <f t="shared" si="6"/>
        <v>20</v>
      </c>
      <c r="R10" s="14">
        <v>0</v>
      </c>
      <c r="S10" s="14">
        <v>0</v>
      </c>
      <c r="T10" s="14">
        <f t="shared" si="7"/>
        <v>0</v>
      </c>
      <c r="U10" s="23">
        <f t="shared" si="8"/>
        <v>15</v>
      </c>
      <c r="V10" s="20">
        <f t="shared" si="9"/>
        <v>75</v>
      </c>
      <c r="W10" s="15" t="str">
        <f t="shared" si="10"/>
        <v>C</v>
      </c>
      <c r="X10" s="21" t="str">
        <f t="shared" si="11"/>
        <v>15%</v>
      </c>
    </row>
    <row r="11" s="3" customFormat="1" ht="35" customHeight="1" spans="1:24">
      <c r="A11" s="14">
        <v>9</v>
      </c>
      <c r="B11" s="32" t="s">
        <v>27</v>
      </c>
      <c r="C11" s="14" t="s">
        <v>28</v>
      </c>
      <c r="D11" s="16">
        <v>100653.12</v>
      </c>
      <c r="E11" s="14">
        <v>0</v>
      </c>
      <c r="F11" s="17">
        <f t="shared" si="0"/>
        <v>0</v>
      </c>
      <c r="G11" s="18">
        <f t="shared" si="1"/>
        <v>0</v>
      </c>
      <c r="H11" s="17">
        <v>-0.3787</v>
      </c>
      <c r="I11" s="17">
        <v>-0.1298</v>
      </c>
      <c r="J11" s="20" t="str">
        <f t="shared" si="2"/>
        <v>10</v>
      </c>
      <c r="K11" s="20" t="str">
        <f t="shared" si="3"/>
        <v>10</v>
      </c>
      <c r="L11" s="16">
        <v>99907.92</v>
      </c>
      <c r="M11" s="15">
        <v>23600</v>
      </c>
      <c r="N11" s="21">
        <f t="shared" si="4"/>
        <v>0.191080863478229</v>
      </c>
      <c r="O11" s="20" t="str">
        <f t="shared" si="5"/>
        <v>20</v>
      </c>
      <c r="P11" s="22">
        <v>0.00347674326109608</v>
      </c>
      <c r="Q11" s="20" t="str">
        <f t="shared" si="6"/>
        <v>20</v>
      </c>
      <c r="R11" s="14">
        <v>0</v>
      </c>
      <c r="S11" s="14">
        <v>0</v>
      </c>
      <c r="T11" s="14">
        <f t="shared" si="7"/>
        <v>0</v>
      </c>
      <c r="U11" s="23">
        <f t="shared" si="8"/>
        <v>15</v>
      </c>
      <c r="V11" s="20">
        <f t="shared" si="9"/>
        <v>75</v>
      </c>
      <c r="W11" s="15" t="str">
        <f t="shared" si="10"/>
        <v>C</v>
      </c>
      <c r="X11" s="21" t="str">
        <f t="shared" si="11"/>
        <v>15%</v>
      </c>
    </row>
    <row r="12" s="3" customFormat="1" ht="35" customHeight="1" spans="1:24">
      <c r="A12" s="14">
        <v>10</v>
      </c>
      <c r="B12" s="32" t="s">
        <v>99</v>
      </c>
      <c r="C12" s="14" t="s">
        <v>26</v>
      </c>
      <c r="D12" s="16">
        <v>67579.2</v>
      </c>
      <c r="E12" s="14">
        <v>0</v>
      </c>
      <c r="F12" s="17">
        <f t="shared" si="0"/>
        <v>0</v>
      </c>
      <c r="G12" s="18">
        <f t="shared" si="1"/>
        <v>0</v>
      </c>
      <c r="H12" s="24">
        <v>0</v>
      </c>
      <c r="I12" s="24">
        <v>-0.322</v>
      </c>
      <c r="J12" s="20" t="str">
        <f t="shared" si="2"/>
        <v>10</v>
      </c>
      <c r="K12" s="20" t="str">
        <f t="shared" si="3"/>
        <v>10</v>
      </c>
      <c r="L12" s="16">
        <v>66412</v>
      </c>
      <c r="M12" s="15">
        <v>0</v>
      </c>
      <c r="N12" s="21">
        <f t="shared" si="4"/>
        <v>0</v>
      </c>
      <c r="O12" s="20" t="str">
        <f t="shared" si="5"/>
        <v>20</v>
      </c>
      <c r="P12" s="22">
        <v>0.00311549798639064</v>
      </c>
      <c r="Q12" s="20" t="str">
        <f t="shared" si="6"/>
        <v>20</v>
      </c>
      <c r="R12" s="14">
        <v>0</v>
      </c>
      <c r="S12" s="14">
        <v>0</v>
      </c>
      <c r="T12" s="14">
        <f t="shared" si="7"/>
        <v>0</v>
      </c>
      <c r="U12" s="23">
        <f t="shared" si="8"/>
        <v>15</v>
      </c>
      <c r="V12" s="20">
        <f t="shared" si="9"/>
        <v>75</v>
      </c>
      <c r="W12" s="15" t="str">
        <f t="shared" si="10"/>
        <v>C</v>
      </c>
      <c r="X12" s="21" t="str">
        <f t="shared" si="11"/>
        <v>15%</v>
      </c>
    </row>
    <row r="13" s="3" customFormat="1" ht="35" customHeight="1" spans="1:24">
      <c r="A13" s="14">
        <v>11</v>
      </c>
      <c r="B13" s="32" t="s">
        <v>31</v>
      </c>
      <c r="C13" s="14" t="s">
        <v>26</v>
      </c>
      <c r="D13" s="16">
        <v>84972.22</v>
      </c>
      <c r="E13" s="14">
        <v>0</v>
      </c>
      <c r="F13" s="17">
        <f t="shared" si="0"/>
        <v>0</v>
      </c>
      <c r="G13" s="18">
        <f t="shared" si="1"/>
        <v>0</v>
      </c>
      <c r="H13" s="52">
        <v>-28.68</v>
      </c>
      <c r="I13" s="53">
        <v>-12.97</v>
      </c>
      <c r="J13" s="20" t="str">
        <f t="shared" si="2"/>
        <v>10</v>
      </c>
      <c r="K13" s="20" t="str">
        <f t="shared" si="3"/>
        <v>10</v>
      </c>
      <c r="L13" s="28">
        <v>82461.22</v>
      </c>
      <c r="M13" s="15">
        <v>1339.6</v>
      </c>
      <c r="N13" s="21">
        <f t="shared" si="4"/>
        <v>0.0159855237693378</v>
      </c>
      <c r="O13" s="20" t="str">
        <f t="shared" si="5"/>
        <v>20</v>
      </c>
      <c r="P13" s="22">
        <v>0.000424600515411279</v>
      </c>
      <c r="Q13" s="20" t="str">
        <f t="shared" si="6"/>
        <v>20</v>
      </c>
      <c r="R13" s="14">
        <v>0</v>
      </c>
      <c r="S13" s="14">
        <v>0</v>
      </c>
      <c r="T13" s="14">
        <f t="shared" si="7"/>
        <v>0</v>
      </c>
      <c r="U13" s="23">
        <f t="shared" si="8"/>
        <v>15</v>
      </c>
      <c r="V13" s="20">
        <f t="shared" si="9"/>
        <v>75</v>
      </c>
      <c r="W13" s="15" t="str">
        <f t="shared" si="10"/>
        <v>C</v>
      </c>
      <c r="X13" s="21" t="str">
        <f t="shared" si="11"/>
        <v>15%</v>
      </c>
    </row>
    <row r="14" s="4" customFormat="1" ht="35" customHeight="1" spans="1:24">
      <c r="A14" s="14">
        <v>12</v>
      </c>
      <c r="B14" s="32" t="s">
        <v>100</v>
      </c>
      <c r="C14" s="14" t="s">
        <v>26</v>
      </c>
      <c r="D14" s="16">
        <v>198734.1</v>
      </c>
      <c r="E14" s="14">
        <v>141518.7</v>
      </c>
      <c r="F14" s="17">
        <f t="shared" si="0"/>
        <v>0.712100741644237</v>
      </c>
      <c r="G14" s="18">
        <f t="shared" si="1"/>
        <v>17.8025185411059</v>
      </c>
      <c r="H14" s="38">
        <v>-0.557746040260603</v>
      </c>
      <c r="I14" s="38">
        <v>-0.321834045009605</v>
      </c>
      <c r="J14" s="20" t="str">
        <f t="shared" si="2"/>
        <v>10</v>
      </c>
      <c r="K14" s="20" t="str">
        <f t="shared" si="3"/>
        <v>10</v>
      </c>
      <c r="L14" s="16">
        <v>96377.7</v>
      </c>
      <c r="M14" s="15">
        <v>0</v>
      </c>
      <c r="N14" s="21">
        <f t="shared" si="4"/>
        <v>0</v>
      </c>
      <c r="O14" s="20" t="str">
        <f t="shared" si="5"/>
        <v>20</v>
      </c>
      <c r="P14" s="22">
        <v>0.00784367626174767</v>
      </c>
      <c r="Q14" s="20" t="str">
        <f t="shared" si="6"/>
        <v>20</v>
      </c>
      <c r="R14" s="14">
        <v>0</v>
      </c>
      <c r="S14" s="14">
        <v>0</v>
      </c>
      <c r="T14" s="14">
        <f t="shared" si="7"/>
        <v>0</v>
      </c>
      <c r="U14" s="23">
        <f t="shared" si="8"/>
        <v>15</v>
      </c>
      <c r="V14" s="20">
        <f t="shared" si="9"/>
        <v>92.8025185411059</v>
      </c>
      <c r="W14" s="15" t="str">
        <f t="shared" si="10"/>
        <v>A</v>
      </c>
      <c r="X14" s="21" t="str">
        <f t="shared" si="11"/>
        <v>25%</v>
      </c>
    </row>
    <row r="15" s="3" customFormat="1" ht="35" customHeight="1" spans="1:24">
      <c r="A15" s="14">
        <v>13</v>
      </c>
      <c r="B15" s="32" t="s">
        <v>40</v>
      </c>
      <c r="C15" s="14" t="s">
        <v>26</v>
      </c>
      <c r="D15" s="16">
        <v>181058.18</v>
      </c>
      <c r="E15" s="14">
        <v>64822.94</v>
      </c>
      <c r="F15" s="17">
        <f t="shared" si="0"/>
        <v>0.358022708501764</v>
      </c>
      <c r="G15" s="18">
        <f t="shared" si="1"/>
        <v>8.95056771254411</v>
      </c>
      <c r="H15" s="38">
        <v>-0.1026</v>
      </c>
      <c r="I15" s="38">
        <v>0.0999</v>
      </c>
      <c r="J15" s="20" t="str">
        <f t="shared" si="2"/>
        <v>10</v>
      </c>
      <c r="K15" s="20">
        <f t="shared" si="3"/>
        <v>7.5025</v>
      </c>
      <c r="L15" s="28">
        <v>180087.08</v>
      </c>
      <c r="M15" s="15">
        <v>0</v>
      </c>
      <c r="N15" s="21">
        <f t="shared" si="4"/>
        <v>0</v>
      </c>
      <c r="O15" s="20" t="str">
        <f t="shared" si="5"/>
        <v>20</v>
      </c>
      <c r="P15" s="22">
        <v>0.00742290749601061</v>
      </c>
      <c r="Q15" s="20" t="str">
        <f t="shared" si="6"/>
        <v>20</v>
      </c>
      <c r="R15" s="14">
        <v>0</v>
      </c>
      <c r="S15" s="14">
        <v>0</v>
      </c>
      <c r="T15" s="14">
        <f t="shared" si="7"/>
        <v>0</v>
      </c>
      <c r="U15" s="23">
        <f t="shared" si="8"/>
        <v>15</v>
      </c>
      <c r="V15" s="20">
        <f t="shared" si="9"/>
        <v>81.4530677125441</v>
      </c>
      <c r="W15" s="15" t="str">
        <f t="shared" si="10"/>
        <v>B</v>
      </c>
      <c r="X15" s="21" t="str">
        <f t="shared" si="11"/>
        <v>20%</v>
      </c>
    </row>
    <row r="16" s="3" customFormat="1" ht="35" customHeight="1" spans="1:24">
      <c r="A16" s="14">
        <v>14</v>
      </c>
      <c r="B16" s="32" t="s">
        <v>44</v>
      </c>
      <c r="C16" s="14" t="s">
        <v>26</v>
      </c>
      <c r="D16" s="16">
        <v>25345.77</v>
      </c>
      <c r="E16" s="14">
        <v>1011.5</v>
      </c>
      <c r="F16" s="17">
        <f t="shared" si="0"/>
        <v>0.039908039882</v>
      </c>
      <c r="G16" s="18">
        <f t="shared" si="1"/>
        <v>0.997700997050001</v>
      </c>
      <c r="H16" s="38">
        <v>0.2462</v>
      </c>
      <c r="I16" s="38">
        <v>0.0264</v>
      </c>
      <c r="J16" s="20">
        <f t="shared" si="2"/>
        <v>3.845</v>
      </c>
      <c r="K16" s="20">
        <f t="shared" si="3"/>
        <v>9.34</v>
      </c>
      <c r="L16" s="16">
        <v>25345.77</v>
      </c>
      <c r="M16" s="15">
        <v>0</v>
      </c>
      <c r="N16" s="21">
        <f t="shared" si="4"/>
        <v>0</v>
      </c>
      <c r="O16" s="20" t="str">
        <f t="shared" si="5"/>
        <v>20</v>
      </c>
      <c r="P16" s="22">
        <v>0.00153799903618447</v>
      </c>
      <c r="Q16" s="20" t="str">
        <f t="shared" si="6"/>
        <v>20</v>
      </c>
      <c r="R16" s="14">
        <v>1</v>
      </c>
      <c r="S16" s="14">
        <v>0</v>
      </c>
      <c r="T16" s="14">
        <f t="shared" si="7"/>
        <v>1</v>
      </c>
      <c r="U16" s="23">
        <f t="shared" si="8"/>
        <v>12</v>
      </c>
      <c r="V16" s="20">
        <f t="shared" si="9"/>
        <v>66.18270099705</v>
      </c>
      <c r="W16" s="15" t="str">
        <f t="shared" si="10"/>
        <v>D</v>
      </c>
      <c r="X16" s="21" t="str">
        <f t="shared" si="11"/>
        <v>10%</v>
      </c>
    </row>
    <row r="17" s="3" customFormat="1" ht="35" customHeight="1" spans="1:24">
      <c r="A17" s="14">
        <v>15</v>
      </c>
      <c r="B17" s="32" t="s">
        <v>39</v>
      </c>
      <c r="C17" s="14" t="s">
        <v>26</v>
      </c>
      <c r="D17" s="16">
        <v>214823.64</v>
      </c>
      <c r="E17" s="14">
        <v>8874.38</v>
      </c>
      <c r="F17" s="17">
        <v>0</v>
      </c>
      <c r="G17" s="18">
        <f t="shared" si="1"/>
        <v>0</v>
      </c>
      <c r="H17" s="54">
        <v>-0.0267</v>
      </c>
      <c r="I17" s="54">
        <v>-0.2413</v>
      </c>
      <c r="J17" s="20" t="str">
        <f t="shared" si="2"/>
        <v>10</v>
      </c>
      <c r="K17" s="20" t="str">
        <f t="shared" si="3"/>
        <v>10</v>
      </c>
      <c r="L17" s="16">
        <v>29274.38</v>
      </c>
      <c r="M17" s="15">
        <v>0</v>
      </c>
      <c r="N17" s="21">
        <v>0</v>
      </c>
      <c r="O17" s="20" t="str">
        <f t="shared" si="5"/>
        <v>20</v>
      </c>
      <c r="P17" s="22">
        <v>0.00691356951995857</v>
      </c>
      <c r="Q17" s="20" t="str">
        <f t="shared" si="6"/>
        <v>20</v>
      </c>
      <c r="R17" s="14">
        <v>0</v>
      </c>
      <c r="S17" s="14">
        <v>0</v>
      </c>
      <c r="T17" s="14">
        <f t="shared" si="7"/>
        <v>0</v>
      </c>
      <c r="U17" s="23">
        <f t="shared" si="8"/>
        <v>15</v>
      </c>
      <c r="V17" s="20">
        <f t="shared" si="9"/>
        <v>75</v>
      </c>
      <c r="W17" s="15" t="str">
        <f t="shared" si="10"/>
        <v>C</v>
      </c>
      <c r="X17" s="21" t="str">
        <f t="shared" si="11"/>
        <v>15%</v>
      </c>
    </row>
    <row r="18" s="3" customFormat="1" ht="35" customHeight="1" spans="1:24">
      <c r="A18" s="14">
        <v>16</v>
      </c>
      <c r="B18" s="32" t="s">
        <v>38</v>
      </c>
      <c r="C18" s="14" t="s">
        <v>26</v>
      </c>
      <c r="D18" s="16">
        <v>38490.58</v>
      </c>
      <c r="E18" s="14">
        <v>12848.84</v>
      </c>
      <c r="F18" s="17">
        <f t="shared" ref="F18:F31" si="12">E18/D18</f>
        <v>0.333817780870021</v>
      </c>
      <c r="G18" s="18">
        <f t="shared" si="1"/>
        <v>8.34544452175052</v>
      </c>
      <c r="H18" s="17">
        <v>-0.28</v>
      </c>
      <c r="I18" s="17">
        <v>-0.42</v>
      </c>
      <c r="J18" s="20" t="str">
        <f t="shared" si="2"/>
        <v>10</v>
      </c>
      <c r="K18" s="20" t="str">
        <f t="shared" si="3"/>
        <v>10</v>
      </c>
      <c r="L18" s="16">
        <v>38490.58</v>
      </c>
      <c r="M18" s="15">
        <v>0</v>
      </c>
      <c r="N18" s="21">
        <f t="shared" ref="N18:N31" si="13">M18/(L18+M18)</f>
        <v>0</v>
      </c>
      <c r="O18" s="20" t="str">
        <f t="shared" si="5"/>
        <v>20</v>
      </c>
      <c r="P18" s="22">
        <v>0.0109953848058537</v>
      </c>
      <c r="Q18" s="20" t="str">
        <f t="shared" si="6"/>
        <v>20</v>
      </c>
      <c r="R18" s="14">
        <v>0</v>
      </c>
      <c r="S18" s="14">
        <v>0</v>
      </c>
      <c r="T18" s="14">
        <f t="shared" si="7"/>
        <v>0</v>
      </c>
      <c r="U18" s="23">
        <f t="shared" si="8"/>
        <v>15</v>
      </c>
      <c r="V18" s="20">
        <f t="shared" si="9"/>
        <v>83.3454445217505</v>
      </c>
      <c r="W18" s="15" t="str">
        <f t="shared" si="10"/>
        <v>B</v>
      </c>
      <c r="X18" s="21" t="str">
        <f t="shared" si="11"/>
        <v>20%</v>
      </c>
    </row>
    <row r="19" s="3" customFormat="1" ht="35" customHeight="1" spans="1:24">
      <c r="A19" s="14">
        <v>17</v>
      </c>
      <c r="B19" s="32" t="s">
        <v>41</v>
      </c>
      <c r="C19" s="14" t="s">
        <v>26</v>
      </c>
      <c r="D19" s="16">
        <v>82900.88</v>
      </c>
      <c r="E19" s="14">
        <v>70510.48</v>
      </c>
      <c r="F19" s="17">
        <f t="shared" si="12"/>
        <v>0.850539584139517</v>
      </c>
      <c r="G19" s="18">
        <f t="shared" si="1"/>
        <v>21.2634896034879</v>
      </c>
      <c r="H19" s="17">
        <v>-0.167925656685998</v>
      </c>
      <c r="I19" s="17">
        <v>-0.19253639241784</v>
      </c>
      <c r="J19" s="20" t="str">
        <f t="shared" si="2"/>
        <v>10</v>
      </c>
      <c r="K19" s="20" t="str">
        <f t="shared" si="3"/>
        <v>10</v>
      </c>
      <c r="L19" s="16">
        <v>82900.88</v>
      </c>
      <c r="M19" s="15">
        <v>2679.2</v>
      </c>
      <c r="N19" s="21">
        <f t="shared" si="13"/>
        <v>0.0313063507302167</v>
      </c>
      <c r="O19" s="20" t="str">
        <f t="shared" si="5"/>
        <v>20</v>
      </c>
      <c r="P19" s="22">
        <v>0.000181937794707894</v>
      </c>
      <c r="Q19" s="20" t="str">
        <f t="shared" si="6"/>
        <v>20</v>
      </c>
      <c r="R19" s="14">
        <v>0</v>
      </c>
      <c r="S19" s="14">
        <v>0</v>
      </c>
      <c r="T19" s="14">
        <f t="shared" si="7"/>
        <v>0</v>
      </c>
      <c r="U19" s="23">
        <f t="shared" si="8"/>
        <v>15</v>
      </c>
      <c r="V19" s="20">
        <f t="shared" si="9"/>
        <v>96.2634896034879</v>
      </c>
      <c r="W19" s="15" t="str">
        <f t="shared" si="10"/>
        <v>A</v>
      </c>
      <c r="X19" s="21" t="str">
        <f t="shared" si="11"/>
        <v>25%</v>
      </c>
    </row>
    <row r="20" s="3" customFormat="1" ht="35" customHeight="1" spans="1:24">
      <c r="A20" s="14">
        <v>18</v>
      </c>
      <c r="B20" s="32" t="s">
        <v>42</v>
      </c>
      <c r="C20" s="14" t="s">
        <v>26</v>
      </c>
      <c r="D20" s="16">
        <v>128114.06</v>
      </c>
      <c r="E20" s="14">
        <v>25860.52</v>
      </c>
      <c r="F20" s="17">
        <f t="shared" si="12"/>
        <v>0.201855440378675</v>
      </c>
      <c r="G20" s="18">
        <f t="shared" si="1"/>
        <v>5.04638600946688</v>
      </c>
      <c r="H20" s="21">
        <v>-0.455919848871328</v>
      </c>
      <c r="I20" s="21">
        <v>-0.247232847192858</v>
      </c>
      <c r="J20" s="20" t="str">
        <f t="shared" si="2"/>
        <v>10</v>
      </c>
      <c r="K20" s="20" t="str">
        <f t="shared" si="3"/>
        <v>10</v>
      </c>
      <c r="L20" s="16">
        <v>128114.06</v>
      </c>
      <c r="M20" s="15">
        <v>1576</v>
      </c>
      <c r="N20" s="21">
        <f t="shared" si="13"/>
        <v>0.012152049278102</v>
      </c>
      <c r="O20" s="20" t="str">
        <f t="shared" si="5"/>
        <v>20</v>
      </c>
      <c r="P20" s="22">
        <v>0.00172056757016709</v>
      </c>
      <c r="Q20" s="20" t="str">
        <f t="shared" si="6"/>
        <v>20</v>
      </c>
      <c r="R20" s="14">
        <v>1</v>
      </c>
      <c r="S20" s="14">
        <v>0</v>
      </c>
      <c r="T20" s="14">
        <f t="shared" si="7"/>
        <v>1</v>
      </c>
      <c r="U20" s="23">
        <f t="shared" si="8"/>
        <v>12</v>
      </c>
      <c r="V20" s="20">
        <f t="shared" si="9"/>
        <v>77.0463860094669</v>
      </c>
      <c r="W20" s="15" t="str">
        <f t="shared" si="10"/>
        <v>C</v>
      </c>
      <c r="X20" s="21" t="str">
        <f t="shared" si="11"/>
        <v>15%</v>
      </c>
    </row>
    <row r="21" s="3" customFormat="1" ht="35" customHeight="1" spans="1:24">
      <c r="A21" s="14">
        <v>19</v>
      </c>
      <c r="B21" s="32" t="s">
        <v>101</v>
      </c>
      <c r="C21" s="14" t="s">
        <v>26</v>
      </c>
      <c r="D21" s="16">
        <v>27366.92</v>
      </c>
      <c r="E21" s="14">
        <v>27366.92</v>
      </c>
      <c r="F21" s="17">
        <f t="shared" si="12"/>
        <v>1</v>
      </c>
      <c r="G21" s="18">
        <f t="shared" si="1"/>
        <v>25</v>
      </c>
      <c r="H21" s="21">
        <v>0</v>
      </c>
      <c r="I21" s="21">
        <v>-0.4283</v>
      </c>
      <c r="J21" s="20" t="str">
        <f t="shared" si="2"/>
        <v>10</v>
      </c>
      <c r="K21" s="20" t="str">
        <f t="shared" si="3"/>
        <v>10</v>
      </c>
      <c r="L21" s="16">
        <v>25675.92</v>
      </c>
      <c r="M21" s="15">
        <v>0</v>
      </c>
      <c r="N21" s="21">
        <f t="shared" si="13"/>
        <v>0</v>
      </c>
      <c r="O21" s="20" t="str">
        <f t="shared" si="5"/>
        <v>20</v>
      </c>
      <c r="P21" s="22">
        <v>0</v>
      </c>
      <c r="Q21" s="20" t="str">
        <f t="shared" si="6"/>
        <v>20</v>
      </c>
      <c r="R21" s="14">
        <v>0</v>
      </c>
      <c r="S21" s="14">
        <v>0</v>
      </c>
      <c r="T21" s="14">
        <f t="shared" si="7"/>
        <v>0</v>
      </c>
      <c r="U21" s="23">
        <f t="shared" si="8"/>
        <v>15</v>
      </c>
      <c r="V21" s="20">
        <f t="shared" si="9"/>
        <v>100</v>
      </c>
      <c r="W21" s="15" t="str">
        <f t="shared" si="10"/>
        <v>A</v>
      </c>
      <c r="X21" s="21" t="str">
        <f t="shared" si="11"/>
        <v>25%</v>
      </c>
    </row>
    <row r="22" s="3" customFormat="1" ht="35" customHeight="1" spans="1:24">
      <c r="A22" s="14">
        <v>20</v>
      </c>
      <c r="B22" s="32" t="s">
        <v>43</v>
      </c>
      <c r="C22" s="14" t="s">
        <v>28</v>
      </c>
      <c r="D22" s="16">
        <v>121262.08</v>
      </c>
      <c r="E22" s="14">
        <v>57845</v>
      </c>
      <c r="F22" s="17">
        <f t="shared" si="12"/>
        <v>0.477024639524574</v>
      </c>
      <c r="G22" s="18">
        <f t="shared" si="1"/>
        <v>11.9256159881143</v>
      </c>
      <c r="H22" s="38">
        <v>-0.121248675079032</v>
      </c>
      <c r="I22" s="38">
        <v>-0.152159953779856</v>
      </c>
      <c r="J22" s="20" t="str">
        <f t="shared" si="2"/>
        <v>10</v>
      </c>
      <c r="K22" s="20" t="str">
        <f t="shared" si="3"/>
        <v>10</v>
      </c>
      <c r="L22" s="16">
        <v>121262.08</v>
      </c>
      <c r="M22" s="15">
        <v>8037.6</v>
      </c>
      <c r="N22" s="21">
        <f t="shared" si="13"/>
        <v>0.062162566836979</v>
      </c>
      <c r="O22" s="20" t="str">
        <f t="shared" si="5"/>
        <v>20</v>
      </c>
      <c r="P22" s="22">
        <v>0.00282230067803867</v>
      </c>
      <c r="Q22" s="20" t="str">
        <f t="shared" si="6"/>
        <v>20</v>
      </c>
      <c r="R22" s="14">
        <v>0</v>
      </c>
      <c r="S22" s="14">
        <v>0</v>
      </c>
      <c r="T22" s="14">
        <f t="shared" si="7"/>
        <v>0</v>
      </c>
      <c r="U22" s="23">
        <f t="shared" si="8"/>
        <v>15</v>
      </c>
      <c r="V22" s="20">
        <f t="shared" si="9"/>
        <v>86.9256159881143</v>
      </c>
      <c r="W22" s="15" t="str">
        <f t="shared" si="10"/>
        <v>B</v>
      </c>
      <c r="X22" s="21" t="str">
        <f t="shared" si="11"/>
        <v>20%</v>
      </c>
    </row>
    <row r="23" s="3" customFormat="1" ht="35" customHeight="1" spans="1:24">
      <c r="A23" s="14">
        <v>21</v>
      </c>
      <c r="B23" s="32" t="s">
        <v>36</v>
      </c>
      <c r="C23" s="14" t="s">
        <v>26</v>
      </c>
      <c r="D23" s="16">
        <v>4365186.87</v>
      </c>
      <c r="E23" s="14">
        <v>3399931.76</v>
      </c>
      <c r="F23" s="17">
        <f t="shared" si="12"/>
        <v>0.778874275318252</v>
      </c>
      <c r="G23" s="18">
        <f t="shared" si="1"/>
        <v>19.4718568829563</v>
      </c>
      <c r="H23" s="47">
        <v>-0.271419401680829</v>
      </c>
      <c r="I23" s="47">
        <v>-0.194449100691719</v>
      </c>
      <c r="J23" s="20" t="str">
        <f t="shared" si="2"/>
        <v>10</v>
      </c>
      <c r="K23" s="20" t="str">
        <f t="shared" si="3"/>
        <v>10</v>
      </c>
      <c r="L23" s="16">
        <v>4365186.87</v>
      </c>
      <c r="M23" s="15">
        <v>60.5</v>
      </c>
      <c r="N23" s="21">
        <f t="shared" si="13"/>
        <v>1.38594665713068e-5</v>
      </c>
      <c r="O23" s="20" t="str">
        <f t="shared" si="5"/>
        <v>20</v>
      </c>
      <c r="P23" s="22">
        <v>0.000946402280168298</v>
      </c>
      <c r="Q23" s="20" t="str">
        <f t="shared" si="6"/>
        <v>20</v>
      </c>
      <c r="R23" s="14">
        <v>0</v>
      </c>
      <c r="S23" s="14">
        <v>0</v>
      </c>
      <c r="T23" s="14">
        <f t="shared" si="7"/>
        <v>0</v>
      </c>
      <c r="U23" s="23">
        <f t="shared" si="8"/>
        <v>15</v>
      </c>
      <c r="V23" s="20">
        <f t="shared" si="9"/>
        <v>94.4718568829563</v>
      </c>
      <c r="W23" s="15" t="str">
        <f t="shared" si="10"/>
        <v>A</v>
      </c>
      <c r="X23" s="21" t="str">
        <f t="shared" si="11"/>
        <v>25%</v>
      </c>
    </row>
    <row r="24" s="3" customFormat="1" ht="35" customHeight="1" spans="1:24">
      <c r="A24" s="14">
        <v>22</v>
      </c>
      <c r="B24" s="32" t="s">
        <v>30</v>
      </c>
      <c r="C24" s="14" t="s">
        <v>26</v>
      </c>
      <c r="D24" s="16">
        <v>667054.9</v>
      </c>
      <c r="E24" s="14">
        <v>37442.6</v>
      </c>
      <c r="F24" s="17">
        <f t="shared" si="12"/>
        <v>0.0561312119886984</v>
      </c>
      <c r="G24" s="18">
        <f t="shared" si="1"/>
        <v>1.40328029971746</v>
      </c>
      <c r="H24" s="31">
        <v>-0.266003559378842</v>
      </c>
      <c r="I24" s="31">
        <v>-0.0239698354381319</v>
      </c>
      <c r="J24" s="20" t="str">
        <f t="shared" si="2"/>
        <v>10</v>
      </c>
      <c r="K24" s="20" t="str">
        <f t="shared" si="3"/>
        <v>10</v>
      </c>
      <c r="L24" s="16">
        <v>667054.9</v>
      </c>
      <c r="M24" s="15">
        <v>13973.04</v>
      </c>
      <c r="N24" s="21">
        <f t="shared" si="13"/>
        <v>0.0205175723040086</v>
      </c>
      <c r="O24" s="20" t="str">
        <f t="shared" si="5"/>
        <v>20</v>
      </c>
      <c r="P24" s="22">
        <v>0.00594912407050868</v>
      </c>
      <c r="Q24" s="20" t="str">
        <f t="shared" si="6"/>
        <v>20</v>
      </c>
      <c r="R24" s="14">
        <v>0</v>
      </c>
      <c r="S24" s="14">
        <v>0</v>
      </c>
      <c r="T24" s="14">
        <f t="shared" si="7"/>
        <v>0</v>
      </c>
      <c r="U24" s="23">
        <f t="shared" si="8"/>
        <v>15</v>
      </c>
      <c r="V24" s="20">
        <f t="shared" si="9"/>
        <v>76.4032802997175</v>
      </c>
      <c r="W24" s="15" t="str">
        <f t="shared" si="10"/>
        <v>C</v>
      </c>
      <c r="X24" s="21" t="str">
        <f t="shared" si="11"/>
        <v>15%</v>
      </c>
    </row>
    <row r="25" s="3" customFormat="1" ht="35" customHeight="1" spans="1:24">
      <c r="A25" s="14">
        <v>23</v>
      </c>
      <c r="B25" s="32" t="s">
        <v>61</v>
      </c>
      <c r="C25" s="14" t="s">
        <v>28</v>
      </c>
      <c r="D25" s="16">
        <v>639738.48</v>
      </c>
      <c r="E25" s="14">
        <v>630279.48</v>
      </c>
      <c r="F25" s="17">
        <f t="shared" si="12"/>
        <v>0.985214270681357</v>
      </c>
      <c r="G25" s="18">
        <f t="shared" si="1"/>
        <v>24.6303567670339</v>
      </c>
      <c r="H25" s="22">
        <v>-0.1478</v>
      </c>
      <c r="I25" s="22">
        <v>-0.1422</v>
      </c>
      <c r="J25" s="20" t="str">
        <f t="shared" si="2"/>
        <v>10</v>
      </c>
      <c r="K25" s="20" t="str">
        <f t="shared" si="3"/>
        <v>10</v>
      </c>
      <c r="L25" s="28">
        <v>639738.48</v>
      </c>
      <c r="M25" s="15">
        <v>0</v>
      </c>
      <c r="N25" s="21">
        <f t="shared" si="13"/>
        <v>0</v>
      </c>
      <c r="O25" s="20" t="str">
        <f t="shared" si="5"/>
        <v>20</v>
      </c>
      <c r="P25" s="22">
        <v>0.00381983696166383</v>
      </c>
      <c r="Q25" s="20" t="str">
        <f t="shared" si="6"/>
        <v>20</v>
      </c>
      <c r="R25" s="14">
        <v>0</v>
      </c>
      <c r="S25" s="14">
        <v>0</v>
      </c>
      <c r="T25" s="14">
        <f t="shared" si="7"/>
        <v>0</v>
      </c>
      <c r="U25" s="23">
        <f t="shared" si="8"/>
        <v>15</v>
      </c>
      <c r="V25" s="20">
        <f t="shared" si="9"/>
        <v>99.6303567670339</v>
      </c>
      <c r="W25" s="15" t="str">
        <f t="shared" si="10"/>
        <v>A</v>
      </c>
      <c r="X25" s="21" t="str">
        <f t="shared" si="11"/>
        <v>25%</v>
      </c>
    </row>
    <row r="26" s="3" customFormat="1" ht="35" customHeight="1" spans="1:24">
      <c r="A26" s="14">
        <v>24</v>
      </c>
      <c r="B26" s="32" t="s">
        <v>63</v>
      </c>
      <c r="C26" s="14" t="s">
        <v>28</v>
      </c>
      <c r="D26" s="16">
        <v>6221.26</v>
      </c>
      <c r="E26" s="14">
        <v>0</v>
      </c>
      <c r="F26" s="17">
        <f t="shared" si="12"/>
        <v>0</v>
      </c>
      <c r="G26" s="18">
        <f t="shared" si="1"/>
        <v>0</v>
      </c>
      <c r="H26" s="55">
        <v>-0.5994</v>
      </c>
      <c r="I26" s="55">
        <v>-0.0053</v>
      </c>
      <c r="J26" s="20" t="str">
        <f t="shared" si="2"/>
        <v>10</v>
      </c>
      <c r="K26" s="20" t="str">
        <f t="shared" si="3"/>
        <v>10</v>
      </c>
      <c r="L26" s="28">
        <v>6221.26</v>
      </c>
      <c r="M26" s="15">
        <v>0</v>
      </c>
      <c r="N26" s="21">
        <f t="shared" si="13"/>
        <v>0</v>
      </c>
      <c r="O26" s="20" t="str">
        <f t="shared" si="5"/>
        <v>20</v>
      </c>
      <c r="P26" s="22">
        <v>0</v>
      </c>
      <c r="Q26" s="20" t="str">
        <f t="shared" si="6"/>
        <v>20</v>
      </c>
      <c r="R26" s="14">
        <v>0</v>
      </c>
      <c r="S26" s="14">
        <v>0</v>
      </c>
      <c r="T26" s="14">
        <f t="shared" si="7"/>
        <v>0</v>
      </c>
      <c r="U26" s="23">
        <f t="shared" si="8"/>
        <v>15</v>
      </c>
      <c r="V26" s="20">
        <f t="shared" si="9"/>
        <v>75</v>
      </c>
      <c r="W26" s="15" t="str">
        <f t="shared" si="10"/>
        <v>C</v>
      </c>
      <c r="X26" s="21" t="str">
        <f t="shared" si="11"/>
        <v>15%</v>
      </c>
    </row>
    <row r="27" s="3" customFormat="1" ht="35" customHeight="1" spans="1:24">
      <c r="A27" s="14">
        <v>25</v>
      </c>
      <c r="B27" s="32" t="s">
        <v>70</v>
      </c>
      <c r="C27" s="14" t="s">
        <v>26</v>
      </c>
      <c r="D27" s="16">
        <v>15532.81</v>
      </c>
      <c r="E27" s="14">
        <v>0</v>
      </c>
      <c r="F27" s="17">
        <f t="shared" si="12"/>
        <v>0</v>
      </c>
      <c r="G27" s="18">
        <f t="shared" si="1"/>
        <v>0</v>
      </c>
      <c r="H27" s="55">
        <v>-0.4397</v>
      </c>
      <c r="I27" s="55">
        <v>-0.2971</v>
      </c>
      <c r="J27" s="20" t="str">
        <f t="shared" si="2"/>
        <v>10</v>
      </c>
      <c r="K27" s="20" t="str">
        <f t="shared" si="3"/>
        <v>10</v>
      </c>
      <c r="L27" s="16">
        <v>15532.81</v>
      </c>
      <c r="M27" s="15">
        <v>0</v>
      </c>
      <c r="N27" s="21">
        <f t="shared" si="13"/>
        <v>0</v>
      </c>
      <c r="O27" s="20" t="str">
        <f t="shared" si="5"/>
        <v>20</v>
      </c>
      <c r="P27" s="22">
        <v>0.000488338684726492</v>
      </c>
      <c r="Q27" s="20" t="str">
        <f t="shared" si="6"/>
        <v>20</v>
      </c>
      <c r="R27" s="14">
        <v>0</v>
      </c>
      <c r="S27" s="14">
        <v>0</v>
      </c>
      <c r="T27" s="14">
        <f t="shared" si="7"/>
        <v>0</v>
      </c>
      <c r="U27" s="23">
        <f t="shared" si="8"/>
        <v>15</v>
      </c>
      <c r="V27" s="20">
        <f t="shared" si="9"/>
        <v>75</v>
      </c>
      <c r="W27" s="15" t="str">
        <f t="shared" si="10"/>
        <v>C</v>
      </c>
      <c r="X27" s="21" t="str">
        <f t="shared" si="11"/>
        <v>15%</v>
      </c>
    </row>
    <row r="28" s="3" customFormat="1" ht="35" customHeight="1" spans="1:24">
      <c r="A28" s="14">
        <v>26</v>
      </c>
      <c r="B28" s="32" t="s">
        <v>62</v>
      </c>
      <c r="C28" s="14" t="s">
        <v>26</v>
      </c>
      <c r="D28" s="16">
        <v>1282366.35</v>
      </c>
      <c r="E28" s="14">
        <v>576678.65</v>
      </c>
      <c r="F28" s="17">
        <f t="shared" si="12"/>
        <v>0.449698832162899</v>
      </c>
      <c r="G28" s="18">
        <f t="shared" si="1"/>
        <v>11.2424708040725</v>
      </c>
      <c r="H28" s="55">
        <v>-0.1747</v>
      </c>
      <c r="I28" s="55">
        <v>-0.1754</v>
      </c>
      <c r="J28" s="20" t="str">
        <f t="shared" si="2"/>
        <v>10</v>
      </c>
      <c r="K28" s="20" t="str">
        <f t="shared" si="3"/>
        <v>10</v>
      </c>
      <c r="L28" s="16">
        <v>1279088.35</v>
      </c>
      <c r="M28" s="15">
        <v>0</v>
      </c>
      <c r="N28" s="21">
        <f t="shared" si="13"/>
        <v>0</v>
      </c>
      <c r="O28" s="20" t="str">
        <f t="shared" si="5"/>
        <v>20</v>
      </c>
      <c r="P28" s="22">
        <v>0.00222586271317598</v>
      </c>
      <c r="Q28" s="20" t="str">
        <f t="shared" si="6"/>
        <v>20</v>
      </c>
      <c r="R28" s="14">
        <v>0</v>
      </c>
      <c r="S28" s="14">
        <v>0</v>
      </c>
      <c r="T28" s="14">
        <f t="shared" si="7"/>
        <v>0</v>
      </c>
      <c r="U28" s="23">
        <f t="shared" si="8"/>
        <v>15</v>
      </c>
      <c r="V28" s="20">
        <f t="shared" si="9"/>
        <v>86.2424708040725</v>
      </c>
      <c r="W28" s="15" t="str">
        <f t="shared" si="10"/>
        <v>B</v>
      </c>
      <c r="X28" s="21" t="str">
        <f t="shared" si="11"/>
        <v>20%</v>
      </c>
    </row>
    <row r="29" s="3" customFormat="1" ht="35" customHeight="1" spans="1:24">
      <c r="A29" s="14">
        <v>27</v>
      </c>
      <c r="B29" s="32" t="s">
        <v>102</v>
      </c>
      <c r="C29" s="14" t="s">
        <v>28</v>
      </c>
      <c r="D29" s="16">
        <v>38985</v>
      </c>
      <c r="E29" s="14">
        <v>0</v>
      </c>
      <c r="F29" s="17">
        <f t="shared" si="12"/>
        <v>0</v>
      </c>
      <c r="G29" s="18">
        <f t="shared" si="1"/>
        <v>0</v>
      </c>
      <c r="H29" s="55">
        <v>-0.35</v>
      </c>
      <c r="I29" s="55">
        <v>-0.0557</v>
      </c>
      <c r="J29" s="20" t="str">
        <f t="shared" si="2"/>
        <v>10</v>
      </c>
      <c r="K29" s="20" t="str">
        <f t="shared" si="3"/>
        <v>10</v>
      </c>
      <c r="L29" s="16">
        <v>17850</v>
      </c>
      <c r="M29" s="15">
        <v>35490</v>
      </c>
      <c r="N29" s="21">
        <f t="shared" si="13"/>
        <v>0.665354330708661</v>
      </c>
      <c r="O29" s="20">
        <f t="shared" si="5"/>
        <v>10.0787401574803</v>
      </c>
      <c r="P29" s="22">
        <v>0</v>
      </c>
      <c r="Q29" s="20" t="str">
        <f t="shared" si="6"/>
        <v>20</v>
      </c>
      <c r="R29" s="14">
        <v>0</v>
      </c>
      <c r="S29" s="14">
        <v>0</v>
      </c>
      <c r="T29" s="14">
        <f t="shared" si="7"/>
        <v>0</v>
      </c>
      <c r="U29" s="23">
        <f t="shared" si="8"/>
        <v>15</v>
      </c>
      <c r="V29" s="20">
        <f t="shared" si="9"/>
        <v>65.0787401574803</v>
      </c>
      <c r="W29" s="15" t="str">
        <f t="shared" si="10"/>
        <v>D</v>
      </c>
      <c r="X29" s="21" t="str">
        <f t="shared" si="11"/>
        <v>10%</v>
      </c>
    </row>
    <row r="30" s="3" customFormat="1" ht="35" customHeight="1" spans="1:24">
      <c r="A30" s="14">
        <v>28</v>
      </c>
      <c r="B30" s="32" t="s">
        <v>59</v>
      </c>
      <c r="C30" s="14" t="s">
        <v>26</v>
      </c>
      <c r="D30" s="16">
        <v>540.7</v>
      </c>
      <c r="E30" s="14">
        <v>0</v>
      </c>
      <c r="F30" s="17">
        <f t="shared" si="12"/>
        <v>0</v>
      </c>
      <c r="G30" s="18">
        <f t="shared" si="1"/>
        <v>0</v>
      </c>
      <c r="H30" s="24">
        <v>0</v>
      </c>
      <c r="I30" s="55">
        <v>-0.4789</v>
      </c>
      <c r="J30" s="20" t="str">
        <f t="shared" si="2"/>
        <v>10</v>
      </c>
      <c r="K30" s="20" t="str">
        <f t="shared" si="3"/>
        <v>10</v>
      </c>
      <c r="L30" s="16">
        <v>540.7</v>
      </c>
      <c r="M30" s="15">
        <v>0</v>
      </c>
      <c r="N30" s="21">
        <f t="shared" si="13"/>
        <v>0</v>
      </c>
      <c r="O30" s="20" t="str">
        <f t="shared" si="5"/>
        <v>20</v>
      </c>
      <c r="P30" s="22">
        <v>0</v>
      </c>
      <c r="Q30" s="20" t="str">
        <f t="shared" si="6"/>
        <v>20</v>
      </c>
      <c r="R30" s="14">
        <v>0</v>
      </c>
      <c r="S30" s="14">
        <v>0</v>
      </c>
      <c r="T30" s="14">
        <f t="shared" si="7"/>
        <v>0</v>
      </c>
      <c r="U30" s="23">
        <f t="shared" si="8"/>
        <v>15</v>
      </c>
      <c r="V30" s="20">
        <f t="shared" si="9"/>
        <v>75</v>
      </c>
      <c r="W30" s="15" t="str">
        <f t="shared" si="10"/>
        <v>C</v>
      </c>
      <c r="X30" s="21" t="str">
        <f t="shared" si="11"/>
        <v>15%</v>
      </c>
    </row>
    <row r="31" s="3" customFormat="1" ht="35" customHeight="1" spans="1:24">
      <c r="A31" s="14">
        <v>29</v>
      </c>
      <c r="B31" s="32" t="s">
        <v>103</v>
      </c>
      <c r="C31" s="14" t="s">
        <v>28</v>
      </c>
      <c r="D31" s="16">
        <v>46825.78</v>
      </c>
      <c r="E31" s="14">
        <v>0</v>
      </c>
      <c r="F31" s="17">
        <f t="shared" si="12"/>
        <v>0</v>
      </c>
      <c r="G31" s="18">
        <f t="shared" si="1"/>
        <v>0</v>
      </c>
      <c r="H31" s="55">
        <v>-0.3731</v>
      </c>
      <c r="I31" s="55">
        <v>0.1919</v>
      </c>
      <c r="J31" s="20" t="str">
        <f t="shared" si="2"/>
        <v>10</v>
      </c>
      <c r="K31" s="20">
        <f t="shared" si="3"/>
        <v>5.2025</v>
      </c>
      <c r="L31" s="16">
        <v>4479.98</v>
      </c>
      <c r="M31" s="15">
        <v>0</v>
      </c>
      <c r="N31" s="21">
        <f t="shared" si="13"/>
        <v>0</v>
      </c>
      <c r="O31" s="20" t="str">
        <f t="shared" si="5"/>
        <v>20</v>
      </c>
      <c r="P31" s="22">
        <v>5.58993668889879e-5</v>
      </c>
      <c r="Q31" s="20" t="str">
        <f t="shared" si="6"/>
        <v>20</v>
      </c>
      <c r="R31" s="14">
        <v>0</v>
      </c>
      <c r="S31" s="14">
        <v>0</v>
      </c>
      <c r="T31" s="14">
        <f t="shared" si="7"/>
        <v>0</v>
      </c>
      <c r="U31" s="23">
        <f t="shared" si="8"/>
        <v>15</v>
      </c>
      <c r="V31" s="20">
        <f t="shared" si="9"/>
        <v>70.2025</v>
      </c>
      <c r="W31" s="15" t="str">
        <f t="shared" si="10"/>
        <v>C</v>
      </c>
      <c r="X31" s="21" t="str">
        <f t="shared" si="11"/>
        <v>15%</v>
      </c>
    </row>
    <row r="32" s="3" customFormat="1" ht="35" customHeight="1" spans="1:24">
      <c r="A32" s="14">
        <v>30</v>
      </c>
      <c r="B32" s="32" t="s">
        <v>66</v>
      </c>
      <c r="C32" s="14" t="s">
        <v>28</v>
      </c>
      <c r="D32" s="16">
        <v>0</v>
      </c>
      <c r="E32" s="14">
        <v>0</v>
      </c>
      <c r="F32" s="17">
        <v>0</v>
      </c>
      <c r="G32" s="18">
        <f t="shared" si="1"/>
        <v>0</v>
      </c>
      <c r="H32" s="55">
        <v>-0.0397</v>
      </c>
      <c r="I32" s="55">
        <v>-0.0879</v>
      </c>
      <c r="J32" s="20" t="str">
        <f t="shared" si="2"/>
        <v>10</v>
      </c>
      <c r="K32" s="20" t="str">
        <f t="shared" si="3"/>
        <v>10</v>
      </c>
      <c r="L32" s="16">
        <v>0</v>
      </c>
      <c r="M32" s="15">
        <v>0</v>
      </c>
      <c r="N32" s="21">
        <v>0</v>
      </c>
      <c r="O32" s="20" t="str">
        <f t="shared" si="5"/>
        <v>20</v>
      </c>
      <c r="P32" s="22">
        <v>0.00492098967243708</v>
      </c>
      <c r="Q32" s="20" t="str">
        <f t="shared" si="6"/>
        <v>20</v>
      </c>
      <c r="R32" s="14">
        <v>0</v>
      </c>
      <c r="S32" s="14">
        <v>0</v>
      </c>
      <c r="T32" s="14">
        <f t="shared" si="7"/>
        <v>0</v>
      </c>
      <c r="U32" s="23">
        <f t="shared" si="8"/>
        <v>15</v>
      </c>
      <c r="V32" s="20">
        <f t="shared" si="9"/>
        <v>75</v>
      </c>
      <c r="W32" s="15" t="str">
        <f t="shared" si="10"/>
        <v>C</v>
      </c>
      <c r="X32" s="21" t="str">
        <f t="shared" si="11"/>
        <v>15%</v>
      </c>
    </row>
    <row r="33" s="3" customFormat="1" ht="35" customHeight="1" spans="1:24">
      <c r="A33" s="14">
        <v>31</v>
      </c>
      <c r="B33" s="32" t="s">
        <v>60</v>
      </c>
      <c r="C33" s="14" t="s">
        <v>26</v>
      </c>
      <c r="D33" s="16">
        <v>717.57</v>
      </c>
      <c r="E33" s="14">
        <v>0</v>
      </c>
      <c r="F33" s="17">
        <v>0</v>
      </c>
      <c r="G33" s="18">
        <f t="shared" si="1"/>
        <v>0</v>
      </c>
      <c r="H33" s="38">
        <v>-0.5209</v>
      </c>
      <c r="I33" s="38">
        <v>-0.3641</v>
      </c>
      <c r="J33" s="20" t="str">
        <f t="shared" si="2"/>
        <v>10</v>
      </c>
      <c r="K33" s="20" t="str">
        <f t="shared" si="3"/>
        <v>10</v>
      </c>
      <c r="L33" s="16">
        <v>717.57</v>
      </c>
      <c r="M33" s="15">
        <v>0</v>
      </c>
      <c r="N33" s="21">
        <v>0</v>
      </c>
      <c r="O33" s="20" t="str">
        <f t="shared" si="5"/>
        <v>20</v>
      </c>
      <c r="P33" s="22">
        <v>0.000674753406307015</v>
      </c>
      <c r="Q33" s="20" t="str">
        <f t="shared" si="6"/>
        <v>20</v>
      </c>
      <c r="R33" s="14">
        <v>0</v>
      </c>
      <c r="S33" s="14">
        <v>0</v>
      </c>
      <c r="T33" s="14">
        <f t="shared" si="7"/>
        <v>0</v>
      </c>
      <c r="U33" s="23">
        <f t="shared" si="8"/>
        <v>15</v>
      </c>
      <c r="V33" s="20">
        <f t="shared" si="9"/>
        <v>75</v>
      </c>
      <c r="W33" s="15" t="str">
        <f t="shared" si="10"/>
        <v>C</v>
      </c>
      <c r="X33" s="21" t="str">
        <f t="shared" si="11"/>
        <v>15%</v>
      </c>
    </row>
    <row r="34" s="3" customFormat="1" ht="35" customHeight="1" spans="1:24">
      <c r="A34" s="14">
        <v>32</v>
      </c>
      <c r="B34" s="32" t="s">
        <v>69</v>
      </c>
      <c r="C34" s="14" t="s">
        <v>26</v>
      </c>
      <c r="D34" s="16">
        <v>128293.5</v>
      </c>
      <c r="E34" s="14">
        <v>0</v>
      </c>
      <c r="F34" s="17">
        <f t="shared" ref="F34:F36" si="14">E34/D34</f>
        <v>0</v>
      </c>
      <c r="G34" s="18">
        <f t="shared" si="1"/>
        <v>0</v>
      </c>
      <c r="H34" s="55">
        <v>-0.5209</v>
      </c>
      <c r="I34" s="55">
        <v>-0.0036</v>
      </c>
      <c r="J34" s="20" t="str">
        <f t="shared" si="2"/>
        <v>10</v>
      </c>
      <c r="K34" s="20" t="str">
        <f t="shared" si="3"/>
        <v>10</v>
      </c>
      <c r="L34" s="16">
        <v>126741</v>
      </c>
      <c r="M34" s="15">
        <v>0</v>
      </c>
      <c r="N34" s="21">
        <f t="shared" ref="N34:N36" si="15">M34/(L34+M34)</f>
        <v>0</v>
      </c>
      <c r="O34" s="20" t="str">
        <f t="shared" si="5"/>
        <v>20</v>
      </c>
      <c r="P34" s="22">
        <v>0.000117067497667682</v>
      </c>
      <c r="Q34" s="20" t="str">
        <f t="shared" si="6"/>
        <v>20</v>
      </c>
      <c r="R34" s="14">
        <v>0</v>
      </c>
      <c r="S34" s="14">
        <v>0</v>
      </c>
      <c r="T34" s="14">
        <f t="shared" si="7"/>
        <v>0</v>
      </c>
      <c r="U34" s="23">
        <f t="shared" si="8"/>
        <v>15</v>
      </c>
      <c r="V34" s="20">
        <f t="shared" si="9"/>
        <v>75</v>
      </c>
      <c r="W34" s="15" t="str">
        <f t="shared" si="10"/>
        <v>C</v>
      </c>
      <c r="X34" s="21" t="str">
        <f t="shared" si="11"/>
        <v>15%</v>
      </c>
    </row>
    <row r="35" s="3" customFormat="1" ht="35" customHeight="1" spans="1:24">
      <c r="A35" s="14">
        <v>33</v>
      </c>
      <c r="B35" s="32" t="s">
        <v>73</v>
      </c>
      <c r="C35" s="14" t="s">
        <v>26</v>
      </c>
      <c r="D35" s="16">
        <v>177561.82</v>
      </c>
      <c r="E35" s="14">
        <v>0</v>
      </c>
      <c r="F35" s="17">
        <f t="shared" si="14"/>
        <v>0</v>
      </c>
      <c r="G35" s="18">
        <f t="shared" si="1"/>
        <v>0</v>
      </c>
      <c r="H35" s="55">
        <v>-0.1368</v>
      </c>
      <c r="I35" s="55">
        <v>-0.0796</v>
      </c>
      <c r="J35" s="20" t="str">
        <f t="shared" si="2"/>
        <v>10</v>
      </c>
      <c r="K35" s="20" t="str">
        <f t="shared" si="3"/>
        <v>10</v>
      </c>
      <c r="L35" s="28">
        <v>177561.82</v>
      </c>
      <c r="M35" s="15">
        <v>0</v>
      </c>
      <c r="N35" s="21">
        <f t="shared" si="15"/>
        <v>0</v>
      </c>
      <c r="O35" s="20" t="str">
        <f t="shared" si="5"/>
        <v>20</v>
      </c>
      <c r="P35" s="22">
        <v>0.00106485640065491</v>
      </c>
      <c r="Q35" s="20" t="str">
        <f t="shared" si="6"/>
        <v>20</v>
      </c>
      <c r="R35" s="14">
        <v>0</v>
      </c>
      <c r="S35" s="14">
        <v>0</v>
      </c>
      <c r="T35" s="14">
        <f t="shared" si="7"/>
        <v>0</v>
      </c>
      <c r="U35" s="23">
        <f t="shared" si="8"/>
        <v>15</v>
      </c>
      <c r="V35" s="20">
        <f t="shared" si="9"/>
        <v>75</v>
      </c>
      <c r="W35" s="15" t="str">
        <f t="shared" si="10"/>
        <v>C</v>
      </c>
      <c r="X35" s="21" t="str">
        <f t="shared" si="11"/>
        <v>15%</v>
      </c>
    </row>
    <row r="36" s="3" customFormat="1" ht="35" customHeight="1" spans="1:24">
      <c r="A36" s="14">
        <v>34</v>
      </c>
      <c r="B36" s="32" t="s">
        <v>64</v>
      </c>
      <c r="C36" s="14" t="s">
        <v>28</v>
      </c>
      <c r="D36" s="16">
        <v>846250.9</v>
      </c>
      <c r="E36" s="14">
        <v>208714.3</v>
      </c>
      <c r="F36" s="17">
        <f t="shared" si="14"/>
        <v>0.246634065618128</v>
      </c>
      <c r="G36" s="18">
        <f t="shared" si="1"/>
        <v>6.1658516404532</v>
      </c>
      <c r="H36" s="55">
        <v>-0.2397</v>
      </c>
      <c r="I36" s="55">
        <v>-0.1906</v>
      </c>
      <c r="J36" s="20" t="str">
        <f t="shared" si="2"/>
        <v>10</v>
      </c>
      <c r="K36" s="20" t="str">
        <f t="shared" si="3"/>
        <v>10</v>
      </c>
      <c r="L36" s="28">
        <v>412680.5</v>
      </c>
      <c r="M36" s="15">
        <v>46020</v>
      </c>
      <c r="N36" s="21">
        <f t="shared" si="15"/>
        <v>0.100326901758337</v>
      </c>
      <c r="O36" s="20" t="str">
        <f t="shared" si="5"/>
        <v>20</v>
      </c>
      <c r="P36" s="22">
        <v>0.00152100903261866</v>
      </c>
      <c r="Q36" s="20" t="str">
        <f t="shared" si="6"/>
        <v>20</v>
      </c>
      <c r="R36" s="14">
        <v>0</v>
      </c>
      <c r="S36" s="14">
        <v>0</v>
      </c>
      <c r="T36" s="14">
        <f t="shared" si="7"/>
        <v>0</v>
      </c>
      <c r="U36" s="23">
        <f t="shared" si="8"/>
        <v>15</v>
      </c>
      <c r="V36" s="20">
        <f t="shared" si="9"/>
        <v>81.1658516404532</v>
      </c>
      <c r="W36" s="15" t="str">
        <f t="shared" si="10"/>
        <v>B</v>
      </c>
      <c r="X36" s="21" t="str">
        <f t="shared" si="11"/>
        <v>20%</v>
      </c>
    </row>
    <row r="37" s="3" customFormat="1" ht="35" customHeight="1" spans="1:24">
      <c r="A37" s="14">
        <v>35</v>
      </c>
      <c r="B37" s="32" t="s">
        <v>68</v>
      </c>
      <c r="C37" s="14" t="s">
        <v>28</v>
      </c>
      <c r="D37" s="16">
        <v>0</v>
      </c>
      <c r="E37" s="14">
        <v>0</v>
      </c>
      <c r="F37" s="17">
        <v>0</v>
      </c>
      <c r="G37" s="18">
        <f t="shared" si="1"/>
        <v>0</v>
      </c>
      <c r="H37" s="55">
        <v>-0.3459</v>
      </c>
      <c r="I37" s="55">
        <v>-0.2411</v>
      </c>
      <c r="J37" s="20" t="str">
        <f t="shared" si="2"/>
        <v>10</v>
      </c>
      <c r="K37" s="20" t="str">
        <f t="shared" si="3"/>
        <v>10</v>
      </c>
      <c r="L37" s="28">
        <v>0</v>
      </c>
      <c r="M37" s="15">
        <v>0</v>
      </c>
      <c r="N37" s="21">
        <v>0</v>
      </c>
      <c r="O37" s="20" t="str">
        <f t="shared" si="5"/>
        <v>20</v>
      </c>
      <c r="P37" s="22">
        <v>0</v>
      </c>
      <c r="Q37" s="20" t="str">
        <f t="shared" si="6"/>
        <v>20</v>
      </c>
      <c r="R37" s="14">
        <v>0</v>
      </c>
      <c r="S37" s="14">
        <v>0</v>
      </c>
      <c r="T37" s="14">
        <f t="shared" si="7"/>
        <v>0</v>
      </c>
      <c r="U37" s="23">
        <f t="shared" si="8"/>
        <v>15</v>
      </c>
      <c r="V37" s="20">
        <f t="shared" si="9"/>
        <v>75</v>
      </c>
      <c r="W37" s="15" t="str">
        <f t="shared" si="10"/>
        <v>C</v>
      </c>
      <c r="X37" s="21" t="str">
        <f t="shared" si="11"/>
        <v>15%</v>
      </c>
    </row>
    <row r="38" s="3" customFormat="1" ht="35" customHeight="1" spans="1:24">
      <c r="A38" s="14">
        <v>36</v>
      </c>
      <c r="B38" s="32" t="s">
        <v>65</v>
      </c>
      <c r="C38" s="14" t="s">
        <v>28</v>
      </c>
      <c r="D38" s="16">
        <v>7516.3</v>
      </c>
      <c r="E38" s="14">
        <v>0</v>
      </c>
      <c r="F38" s="17">
        <v>0</v>
      </c>
      <c r="G38" s="18">
        <f t="shared" si="1"/>
        <v>0</v>
      </c>
      <c r="H38" s="55">
        <v>-0.26</v>
      </c>
      <c r="I38" s="55">
        <v>-0.27</v>
      </c>
      <c r="J38" s="20" t="str">
        <f t="shared" si="2"/>
        <v>10</v>
      </c>
      <c r="K38" s="20" t="str">
        <f t="shared" si="3"/>
        <v>10</v>
      </c>
      <c r="L38" s="16">
        <v>7516.3</v>
      </c>
      <c r="M38" s="15">
        <v>0</v>
      </c>
      <c r="N38" s="21">
        <v>0</v>
      </c>
      <c r="O38" s="20" t="str">
        <f t="shared" si="5"/>
        <v>20</v>
      </c>
      <c r="P38" s="22">
        <v>0.00782702907308248</v>
      </c>
      <c r="Q38" s="20" t="str">
        <f t="shared" si="6"/>
        <v>20</v>
      </c>
      <c r="R38" s="14">
        <v>0</v>
      </c>
      <c r="S38" s="14">
        <v>0</v>
      </c>
      <c r="T38" s="14">
        <f t="shared" si="7"/>
        <v>0</v>
      </c>
      <c r="U38" s="23">
        <f t="shared" si="8"/>
        <v>15</v>
      </c>
      <c r="V38" s="20">
        <f t="shared" si="9"/>
        <v>75</v>
      </c>
      <c r="W38" s="15" t="str">
        <f t="shared" si="10"/>
        <v>C</v>
      </c>
      <c r="X38" s="21" t="str">
        <f t="shared" si="11"/>
        <v>15%</v>
      </c>
    </row>
    <row r="39" s="3" customFormat="1" ht="35" customHeight="1" spans="1:24">
      <c r="A39" s="14">
        <v>37</v>
      </c>
      <c r="B39" s="32" t="s">
        <v>53</v>
      </c>
      <c r="C39" s="14" t="s">
        <v>26</v>
      </c>
      <c r="D39" s="16">
        <v>2085584.2</v>
      </c>
      <c r="E39" s="14">
        <v>1458933.6</v>
      </c>
      <c r="F39" s="17">
        <f t="shared" ref="F39:F75" si="16">E39/D39</f>
        <v>0.699532342065115</v>
      </c>
      <c r="G39" s="18">
        <f t="shared" si="1"/>
        <v>17.4883085516279</v>
      </c>
      <c r="H39" s="21">
        <v>-0.2222</v>
      </c>
      <c r="I39" s="21">
        <v>-0.0578</v>
      </c>
      <c r="J39" s="20" t="str">
        <f t="shared" si="2"/>
        <v>10</v>
      </c>
      <c r="K39" s="20" t="str">
        <f t="shared" si="3"/>
        <v>10</v>
      </c>
      <c r="L39" s="26">
        <v>2085584.2</v>
      </c>
      <c r="M39" s="15">
        <v>43200</v>
      </c>
      <c r="N39" s="21">
        <f t="shared" ref="N39:N78" si="17">M39/(L39+M39)</f>
        <v>0.0202932735032513</v>
      </c>
      <c r="O39" s="20" t="str">
        <f t="shared" si="5"/>
        <v>20</v>
      </c>
      <c r="P39" s="22">
        <v>0.00814269667740941</v>
      </c>
      <c r="Q39" s="20" t="str">
        <f t="shared" si="6"/>
        <v>20</v>
      </c>
      <c r="R39" s="14">
        <v>0</v>
      </c>
      <c r="S39" s="14">
        <v>0</v>
      </c>
      <c r="T39" s="14">
        <f t="shared" si="7"/>
        <v>0</v>
      </c>
      <c r="U39" s="23">
        <f t="shared" si="8"/>
        <v>15</v>
      </c>
      <c r="V39" s="20">
        <f t="shared" si="9"/>
        <v>92.4883085516279</v>
      </c>
      <c r="W39" s="15" t="str">
        <f t="shared" si="10"/>
        <v>A</v>
      </c>
      <c r="X39" s="21" t="str">
        <f t="shared" si="11"/>
        <v>25%</v>
      </c>
    </row>
    <row r="40" s="3" customFormat="1" ht="35" customHeight="1" spans="1:24">
      <c r="A40" s="14">
        <v>38</v>
      </c>
      <c r="B40" s="32" t="s">
        <v>48</v>
      </c>
      <c r="C40" s="14" t="s">
        <v>26</v>
      </c>
      <c r="D40" s="16">
        <v>14420.14</v>
      </c>
      <c r="E40" s="14">
        <v>4729.64</v>
      </c>
      <c r="F40" s="17">
        <f t="shared" si="16"/>
        <v>0.327988493870379</v>
      </c>
      <c r="G40" s="18">
        <f t="shared" si="1"/>
        <v>8.19971234675946</v>
      </c>
      <c r="H40" s="17">
        <v>-0.4693</v>
      </c>
      <c r="I40" s="17">
        <v>0.312</v>
      </c>
      <c r="J40" s="20" t="str">
        <f t="shared" si="2"/>
        <v>10</v>
      </c>
      <c r="K40" s="20">
        <f t="shared" si="3"/>
        <v>2.2</v>
      </c>
      <c r="L40" s="16">
        <v>14420.14</v>
      </c>
      <c r="M40" s="15">
        <v>0</v>
      </c>
      <c r="N40" s="21">
        <f t="shared" si="17"/>
        <v>0</v>
      </c>
      <c r="O40" s="20" t="str">
        <f t="shared" si="5"/>
        <v>20</v>
      </c>
      <c r="P40" s="22">
        <v>0.00456719863126959</v>
      </c>
      <c r="Q40" s="20" t="str">
        <f t="shared" si="6"/>
        <v>20</v>
      </c>
      <c r="R40" s="14">
        <v>0</v>
      </c>
      <c r="S40" s="14">
        <v>0</v>
      </c>
      <c r="T40" s="14">
        <f t="shared" si="7"/>
        <v>0</v>
      </c>
      <c r="U40" s="23">
        <f t="shared" si="8"/>
        <v>15</v>
      </c>
      <c r="V40" s="20">
        <f t="shared" si="9"/>
        <v>75.3997123467595</v>
      </c>
      <c r="W40" s="15" t="str">
        <f t="shared" si="10"/>
        <v>C</v>
      </c>
      <c r="X40" s="21" t="str">
        <f t="shared" si="11"/>
        <v>15%</v>
      </c>
    </row>
    <row r="41" s="3" customFormat="1" ht="35" customHeight="1" spans="1:24">
      <c r="A41" s="14">
        <v>39</v>
      </c>
      <c r="B41" s="32" t="s">
        <v>58</v>
      </c>
      <c r="C41" s="14" t="s">
        <v>26</v>
      </c>
      <c r="D41" s="16">
        <v>312968.05</v>
      </c>
      <c r="E41" s="14">
        <v>89424.8</v>
      </c>
      <c r="F41" s="17">
        <f t="shared" si="16"/>
        <v>0.285731402933942</v>
      </c>
      <c r="G41" s="18">
        <f t="shared" si="1"/>
        <v>7.14328507334854</v>
      </c>
      <c r="H41" s="55">
        <v>-0.435870937371936</v>
      </c>
      <c r="I41" s="55">
        <v>-0.2268</v>
      </c>
      <c r="J41" s="20" t="str">
        <f t="shared" si="2"/>
        <v>10</v>
      </c>
      <c r="K41" s="20" t="str">
        <f t="shared" si="3"/>
        <v>10</v>
      </c>
      <c r="L41" s="28">
        <v>312968.05</v>
      </c>
      <c r="M41" s="15">
        <v>0</v>
      </c>
      <c r="N41" s="21">
        <f t="shared" si="17"/>
        <v>0</v>
      </c>
      <c r="O41" s="20" t="str">
        <f t="shared" si="5"/>
        <v>20</v>
      </c>
      <c r="P41" s="22">
        <v>0.00327339557144278</v>
      </c>
      <c r="Q41" s="20" t="str">
        <f t="shared" si="6"/>
        <v>20</v>
      </c>
      <c r="R41" s="14">
        <v>0</v>
      </c>
      <c r="S41" s="14">
        <v>0</v>
      </c>
      <c r="T41" s="14">
        <f t="shared" si="7"/>
        <v>0</v>
      </c>
      <c r="U41" s="23">
        <f t="shared" si="8"/>
        <v>15</v>
      </c>
      <c r="V41" s="20">
        <f t="shared" si="9"/>
        <v>82.1432850733486</v>
      </c>
      <c r="W41" s="15" t="str">
        <f t="shared" si="10"/>
        <v>B</v>
      </c>
      <c r="X41" s="21" t="str">
        <f t="shared" si="11"/>
        <v>20%</v>
      </c>
    </row>
    <row r="42" s="3" customFormat="1" ht="35" customHeight="1" spans="1:24">
      <c r="A42" s="14">
        <v>40</v>
      </c>
      <c r="B42" s="32" t="s">
        <v>55</v>
      </c>
      <c r="C42" s="14" t="s">
        <v>26</v>
      </c>
      <c r="D42" s="16">
        <v>465207.4</v>
      </c>
      <c r="E42" s="14">
        <v>158237.4</v>
      </c>
      <c r="F42" s="17">
        <f t="shared" si="16"/>
        <v>0.340143772433542</v>
      </c>
      <c r="G42" s="18">
        <f t="shared" si="1"/>
        <v>8.50359431083856</v>
      </c>
      <c r="H42" s="22">
        <v>-0.66</v>
      </c>
      <c r="I42" s="37">
        <v>-0.42</v>
      </c>
      <c r="J42" s="20" t="str">
        <f t="shared" si="2"/>
        <v>10</v>
      </c>
      <c r="K42" s="20" t="str">
        <f t="shared" si="3"/>
        <v>10</v>
      </c>
      <c r="L42" s="16">
        <v>465207.4</v>
      </c>
      <c r="M42" s="15">
        <v>0</v>
      </c>
      <c r="N42" s="21">
        <f t="shared" si="17"/>
        <v>0</v>
      </c>
      <c r="O42" s="20" t="str">
        <f t="shared" si="5"/>
        <v>20</v>
      </c>
      <c r="P42" s="22">
        <v>0.0114691629511849</v>
      </c>
      <c r="Q42" s="20" t="str">
        <f t="shared" si="6"/>
        <v>20</v>
      </c>
      <c r="R42" s="14">
        <v>0</v>
      </c>
      <c r="S42" s="14">
        <v>0</v>
      </c>
      <c r="T42" s="14">
        <f t="shared" si="7"/>
        <v>0</v>
      </c>
      <c r="U42" s="23">
        <f t="shared" si="8"/>
        <v>15</v>
      </c>
      <c r="V42" s="20">
        <f t="shared" si="9"/>
        <v>83.5035943108386</v>
      </c>
      <c r="W42" s="15" t="str">
        <f t="shared" si="10"/>
        <v>B</v>
      </c>
      <c r="X42" s="21" t="str">
        <f t="shared" si="11"/>
        <v>20%</v>
      </c>
    </row>
    <row r="43" s="3" customFormat="1" ht="35" customHeight="1" spans="1:24">
      <c r="A43" s="14">
        <v>41</v>
      </c>
      <c r="B43" s="32" t="s">
        <v>52</v>
      </c>
      <c r="C43" s="14" t="s">
        <v>26</v>
      </c>
      <c r="D43" s="16">
        <v>72550.28</v>
      </c>
      <c r="E43" s="14">
        <v>65294.54</v>
      </c>
      <c r="F43" s="17">
        <f t="shared" si="16"/>
        <v>0.899990186116442</v>
      </c>
      <c r="G43" s="18">
        <f t="shared" si="1"/>
        <v>22.4997546529111</v>
      </c>
      <c r="H43" s="55">
        <v>-0.281</v>
      </c>
      <c r="I43" s="55">
        <v>-0.2483</v>
      </c>
      <c r="J43" s="20" t="str">
        <f t="shared" si="2"/>
        <v>10</v>
      </c>
      <c r="K43" s="20" t="str">
        <f t="shared" si="3"/>
        <v>10</v>
      </c>
      <c r="L43" s="16">
        <v>72550.28</v>
      </c>
      <c r="M43" s="15">
        <v>5580</v>
      </c>
      <c r="N43" s="21">
        <f t="shared" si="17"/>
        <v>0.071419173206598</v>
      </c>
      <c r="O43" s="20" t="str">
        <f t="shared" si="5"/>
        <v>20</v>
      </c>
      <c r="P43" s="22">
        <v>0.00403476893074656</v>
      </c>
      <c r="Q43" s="20" t="str">
        <f t="shared" si="6"/>
        <v>20</v>
      </c>
      <c r="R43" s="14">
        <v>0</v>
      </c>
      <c r="S43" s="14">
        <v>0</v>
      </c>
      <c r="T43" s="14">
        <f t="shared" si="7"/>
        <v>0</v>
      </c>
      <c r="U43" s="23">
        <f t="shared" si="8"/>
        <v>15</v>
      </c>
      <c r="V43" s="20">
        <f t="shared" si="9"/>
        <v>97.4997546529111</v>
      </c>
      <c r="W43" s="15" t="str">
        <f t="shared" si="10"/>
        <v>A</v>
      </c>
      <c r="X43" s="21" t="str">
        <f t="shared" si="11"/>
        <v>25%</v>
      </c>
    </row>
    <row r="44" s="3" customFormat="1" ht="35" customHeight="1" spans="1:24">
      <c r="A44" s="14">
        <v>42</v>
      </c>
      <c r="B44" s="32" t="s">
        <v>104</v>
      </c>
      <c r="C44" s="14" t="s">
        <v>26</v>
      </c>
      <c r="D44" s="16">
        <v>376121.2</v>
      </c>
      <c r="E44" s="14">
        <v>333236.2</v>
      </c>
      <c r="F44" s="17">
        <f t="shared" si="16"/>
        <v>0.88598090190077</v>
      </c>
      <c r="G44" s="18">
        <f t="shared" si="1"/>
        <v>22.1495225475193</v>
      </c>
      <c r="H44" s="38">
        <v>-0.423</v>
      </c>
      <c r="I44" s="38">
        <v>-0.2326</v>
      </c>
      <c r="J44" s="20" t="str">
        <f t="shared" si="2"/>
        <v>10</v>
      </c>
      <c r="K44" s="20" t="str">
        <f t="shared" si="3"/>
        <v>10</v>
      </c>
      <c r="L44" s="28">
        <v>333236.2</v>
      </c>
      <c r="M44" s="15">
        <v>0</v>
      </c>
      <c r="N44" s="21">
        <f t="shared" si="17"/>
        <v>0</v>
      </c>
      <c r="O44" s="20" t="str">
        <f t="shared" si="5"/>
        <v>20</v>
      </c>
      <c r="P44" s="22">
        <v>0.0066682719349224</v>
      </c>
      <c r="Q44" s="20" t="str">
        <f t="shared" si="6"/>
        <v>20</v>
      </c>
      <c r="R44" s="14">
        <v>0</v>
      </c>
      <c r="S44" s="14">
        <v>0</v>
      </c>
      <c r="T44" s="14">
        <f t="shared" si="7"/>
        <v>0</v>
      </c>
      <c r="U44" s="23">
        <f t="shared" si="8"/>
        <v>15</v>
      </c>
      <c r="V44" s="20">
        <f t="shared" si="9"/>
        <v>97.1495225475193</v>
      </c>
      <c r="W44" s="15" t="str">
        <f t="shared" si="10"/>
        <v>A</v>
      </c>
      <c r="X44" s="21" t="str">
        <f t="shared" si="11"/>
        <v>25%</v>
      </c>
    </row>
    <row r="45" s="3" customFormat="1" ht="35" customHeight="1" spans="1:24">
      <c r="A45" s="14">
        <v>43</v>
      </c>
      <c r="B45" s="32" t="s">
        <v>50</v>
      </c>
      <c r="C45" s="14" t="s">
        <v>26</v>
      </c>
      <c r="D45" s="16">
        <v>2181509.86</v>
      </c>
      <c r="E45" s="14">
        <v>905378.76</v>
      </c>
      <c r="F45" s="17">
        <f t="shared" si="16"/>
        <v>0.41502391375852</v>
      </c>
      <c r="G45" s="18">
        <f t="shared" si="1"/>
        <v>10.375597843963</v>
      </c>
      <c r="H45" s="24">
        <v>-0.4152</v>
      </c>
      <c r="I45" s="24">
        <v>-0.1594</v>
      </c>
      <c r="J45" s="20" t="str">
        <f t="shared" si="2"/>
        <v>10</v>
      </c>
      <c r="K45" s="20" t="str">
        <f t="shared" si="3"/>
        <v>10</v>
      </c>
      <c r="L45" s="28">
        <v>2181509.86</v>
      </c>
      <c r="M45" s="15">
        <v>0</v>
      </c>
      <c r="N45" s="21">
        <f t="shared" si="17"/>
        <v>0</v>
      </c>
      <c r="O45" s="20" t="str">
        <f t="shared" si="5"/>
        <v>20</v>
      </c>
      <c r="P45" s="22">
        <v>0.00604507778288535</v>
      </c>
      <c r="Q45" s="20" t="str">
        <f t="shared" si="6"/>
        <v>20</v>
      </c>
      <c r="R45" s="14">
        <v>0</v>
      </c>
      <c r="S45" s="14">
        <v>0</v>
      </c>
      <c r="T45" s="14">
        <f t="shared" si="7"/>
        <v>0</v>
      </c>
      <c r="U45" s="23">
        <f t="shared" si="8"/>
        <v>15</v>
      </c>
      <c r="V45" s="20">
        <f t="shared" si="9"/>
        <v>85.375597843963</v>
      </c>
      <c r="W45" s="15" t="str">
        <f t="shared" si="10"/>
        <v>B</v>
      </c>
      <c r="X45" s="21" t="str">
        <f t="shared" si="11"/>
        <v>20%</v>
      </c>
    </row>
    <row r="46" s="3" customFormat="1" ht="35" customHeight="1" spans="1:24">
      <c r="A46" s="14">
        <v>44</v>
      </c>
      <c r="B46" s="32" t="s">
        <v>105</v>
      </c>
      <c r="C46" s="14" t="s">
        <v>26</v>
      </c>
      <c r="D46" s="16">
        <v>13600</v>
      </c>
      <c r="E46" s="14">
        <v>13600</v>
      </c>
      <c r="F46" s="17">
        <f t="shared" si="16"/>
        <v>1</v>
      </c>
      <c r="G46" s="18">
        <f t="shared" si="1"/>
        <v>25</v>
      </c>
      <c r="H46" s="55">
        <v>0</v>
      </c>
      <c r="I46" s="55">
        <v>0.0111</v>
      </c>
      <c r="J46" s="20" t="str">
        <f t="shared" si="2"/>
        <v>10</v>
      </c>
      <c r="K46" s="20">
        <f t="shared" si="3"/>
        <v>9.7225</v>
      </c>
      <c r="L46" s="26">
        <v>13600</v>
      </c>
      <c r="M46" s="15">
        <v>0</v>
      </c>
      <c r="N46" s="21">
        <f t="shared" si="17"/>
        <v>0</v>
      </c>
      <c r="O46" s="20" t="str">
        <f t="shared" si="5"/>
        <v>20</v>
      </c>
      <c r="P46" s="22">
        <v>0</v>
      </c>
      <c r="Q46" s="20" t="str">
        <f t="shared" si="6"/>
        <v>20</v>
      </c>
      <c r="R46" s="14">
        <v>0</v>
      </c>
      <c r="S46" s="14">
        <v>0</v>
      </c>
      <c r="T46" s="14">
        <f t="shared" si="7"/>
        <v>0</v>
      </c>
      <c r="U46" s="23">
        <f t="shared" si="8"/>
        <v>15</v>
      </c>
      <c r="V46" s="20">
        <f t="shared" si="9"/>
        <v>99.7225</v>
      </c>
      <c r="W46" s="15" t="str">
        <f t="shared" si="10"/>
        <v>A</v>
      </c>
      <c r="X46" s="21" t="str">
        <f t="shared" si="11"/>
        <v>25%</v>
      </c>
    </row>
    <row r="47" s="3" customFormat="1" ht="35" customHeight="1" spans="1:24">
      <c r="A47" s="14">
        <v>45</v>
      </c>
      <c r="B47" s="32" t="s">
        <v>47</v>
      </c>
      <c r="C47" s="14" t="s">
        <v>26</v>
      </c>
      <c r="D47" s="16">
        <v>346222.68</v>
      </c>
      <c r="E47" s="14">
        <v>174309.68</v>
      </c>
      <c r="F47" s="17">
        <f t="shared" si="16"/>
        <v>0.503461182843365</v>
      </c>
      <c r="G47" s="18">
        <f t="shared" si="1"/>
        <v>12.5865295710841</v>
      </c>
      <c r="H47" s="38">
        <v>-0.5227</v>
      </c>
      <c r="I47" s="38">
        <v>-0.2856</v>
      </c>
      <c r="J47" s="20" t="str">
        <f t="shared" si="2"/>
        <v>10</v>
      </c>
      <c r="K47" s="20" t="str">
        <f t="shared" si="3"/>
        <v>10</v>
      </c>
      <c r="L47" s="26">
        <v>346222.68</v>
      </c>
      <c r="M47" s="15">
        <v>0</v>
      </c>
      <c r="N47" s="21">
        <f t="shared" si="17"/>
        <v>0</v>
      </c>
      <c r="O47" s="20" t="str">
        <f t="shared" si="5"/>
        <v>20</v>
      </c>
      <c r="P47" s="22">
        <v>0.00685935382242969</v>
      </c>
      <c r="Q47" s="20" t="str">
        <f t="shared" si="6"/>
        <v>20</v>
      </c>
      <c r="R47" s="14">
        <v>0</v>
      </c>
      <c r="S47" s="14">
        <v>0</v>
      </c>
      <c r="T47" s="14">
        <f t="shared" si="7"/>
        <v>0</v>
      </c>
      <c r="U47" s="23">
        <f t="shared" si="8"/>
        <v>15</v>
      </c>
      <c r="V47" s="20">
        <f t="shared" si="9"/>
        <v>87.5865295710841</v>
      </c>
      <c r="W47" s="15" t="str">
        <f t="shared" si="10"/>
        <v>B</v>
      </c>
      <c r="X47" s="21" t="str">
        <f t="shared" si="11"/>
        <v>20%</v>
      </c>
    </row>
    <row r="48" s="3" customFormat="1" ht="35" customHeight="1" spans="1:24">
      <c r="A48" s="14">
        <v>46</v>
      </c>
      <c r="B48" s="32" t="s">
        <v>46</v>
      </c>
      <c r="C48" s="14" t="s">
        <v>26</v>
      </c>
      <c r="D48" s="16">
        <v>65096.86</v>
      </c>
      <c r="E48" s="14">
        <v>16398.5</v>
      </c>
      <c r="F48" s="17">
        <f t="shared" si="16"/>
        <v>0.251909231873857</v>
      </c>
      <c r="G48" s="18">
        <f t="shared" si="1"/>
        <v>6.29773079684642</v>
      </c>
      <c r="H48" s="38">
        <v>-0.6004</v>
      </c>
      <c r="I48" s="38">
        <v>-0.2745</v>
      </c>
      <c r="J48" s="20" t="str">
        <f t="shared" si="2"/>
        <v>10</v>
      </c>
      <c r="K48" s="20" t="str">
        <f t="shared" si="3"/>
        <v>10</v>
      </c>
      <c r="L48" s="26">
        <v>65096.86</v>
      </c>
      <c r="M48" s="15">
        <v>0</v>
      </c>
      <c r="N48" s="21">
        <f t="shared" si="17"/>
        <v>0</v>
      </c>
      <c r="O48" s="20" t="str">
        <f t="shared" si="5"/>
        <v>20</v>
      </c>
      <c r="P48" s="22">
        <v>0.00296143856246294</v>
      </c>
      <c r="Q48" s="20" t="str">
        <f t="shared" si="6"/>
        <v>20</v>
      </c>
      <c r="R48" s="14">
        <v>0</v>
      </c>
      <c r="S48" s="14">
        <v>0</v>
      </c>
      <c r="T48" s="14">
        <f t="shared" si="7"/>
        <v>0</v>
      </c>
      <c r="U48" s="23">
        <f t="shared" si="8"/>
        <v>15</v>
      </c>
      <c r="V48" s="20">
        <f t="shared" si="9"/>
        <v>81.2977307968464</v>
      </c>
      <c r="W48" s="15" t="str">
        <f t="shared" si="10"/>
        <v>B</v>
      </c>
      <c r="X48" s="21" t="str">
        <f t="shared" si="11"/>
        <v>20%</v>
      </c>
    </row>
    <row r="49" s="3" customFormat="1" ht="35" customHeight="1" spans="1:24">
      <c r="A49" s="14">
        <v>47</v>
      </c>
      <c r="B49" s="32" t="s">
        <v>51</v>
      </c>
      <c r="C49" s="14" t="s">
        <v>26</v>
      </c>
      <c r="D49" s="16">
        <v>112828.28</v>
      </c>
      <c r="E49" s="14">
        <v>59419.5</v>
      </c>
      <c r="F49" s="17">
        <f t="shared" si="16"/>
        <v>0.526636584374059</v>
      </c>
      <c r="G49" s="18">
        <f t="shared" si="1"/>
        <v>13.1659146093515</v>
      </c>
      <c r="H49" s="37">
        <v>-0.0642</v>
      </c>
      <c r="I49" s="38">
        <v>-0.1337</v>
      </c>
      <c r="J49" s="20" t="str">
        <f t="shared" si="2"/>
        <v>10</v>
      </c>
      <c r="K49" s="20" t="str">
        <f t="shared" si="3"/>
        <v>10</v>
      </c>
      <c r="L49" s="16">
        <v>112828.28</v>
      </c>
      <c r="M49" s="15">
        <v>0</v>
      </c>
      <c r="N49" s="21">
        <f t="shared" si="17"/>
        <v>0</v>
      </c>
      <c r="O49" s="20" t="str">
        <f t="shared" si="5"/>
        <v>20</v>
      </c>
      <c r="P49" s="22">
        <v>1.97947322383587e-5</v>
      </c>
      <c r="Q49" s="20" t="str">
        <f t="shared" si="6"/>
        <v>20</v>
      </c>
      <c r="R49" s="14">
        <v>0</v>
      </c>
      <c r="S49" s="14">
        <v>0</v>
      </c>
      <c r="T49" s="14">
        <f t="shared" si="7"/>
        <v>0</v>
      </c>
      <c r="U49" s="23">
        <f t="shared" si="8"/>
        <v>15</v>
      </c>
      <c r="V49" s="20">
        <f t="shared" si="9"/>
        <v>88.1659146093515</v>
      </c>
      <c r="W49" s="15" t="str">
        <f t="shared" si="10"/>
        <v>B</v>
      </c>
      <c r="X49" s="21" t="str">
        <f t="shared" si="11"/>
        <v>20%</v>
      </c>
    </row>
    <row r="50" s="3" customFormat="1" ht="35" customHeight="1" spans="1:24">
      <c r="A50" s="14">
        <v>48</v>
      </c>
      <c r="B50" s="32" t="s">
        <v>57</v>
      </c>
      <c r="C50" s="14" t="s">
        <v>26</v>
      </c>
      <c r="D50" s="16">
        <v>17500</v>
      </c>
      <c r="E50" s="14">
        <v>7550</v>
      </c>
      <c r="F50" s="17">
        <f t="shared" si="16"/>
        <v>0.431428571428571</v>
      </c>
      <c r="G50" s="18">
        <f t="shared" si="1"/>
        <v>10.7857142857143</v>
      </c>
      <c r="H50" s="24">
        <v>0</v>
      </c>
      <c r="I50" s="24">
        <v>-0.3245</v>
      </c>
      <c r="J50" s="20" t="str">
        <f t="shared" si="2"/>
        <v>10</v>
      </c>
      <c r="K50" s="20" t="str">
        <f t="shared" si="3"/>
        <v>10</v>
      </c>
      <c r="L50" s="16">
        <v>17500</v>
      </c>
      <c r="M50" s="15">
        <v>0</v>
      </c>
      <c r="N50" s="21">
        <f t="shared" si="17"/>
        <v>0</v>
      </c>
      <c r="O50" s="20" t="str">
        <f t="shared" si="5"/>
        <v>20</v>
      </c>
      <c r="P50" s="22">
        <v>0.00899054076889791</v>
      </c>
      <c r="Q50" s="20" t="str">
        <f t="shared" si="6"/>
        <v>20</v>
      </c>
      <c r="R50" s="14">
        <v>0</v>
      </c>
      <c r="S50" s="14">
        <v>0</v>
      </c>
      <c r="T50" s="14">
        <f t="shared" si="7"/>
        <v>0</v>
      </c>
      <c r="U50" s="23">
        <f t="shared" si="8"/>
        <v>15</v>
      </c>
      <c r="V50" s="20">
        <f t="shared" si="9"/>
        <v>85.7857142857143</v>
      </c>
      <c r="W50" s="15" t="str">
        <f t="shared" si="10"/>
        <v>B</v>
      </c>
      <c r="X50" s="21" t="str">
        <f t="shared" si="11"/>
        <v>20%</v>
      </c>
    </row>
    <row r="51" s="3" customFormat="1" ht="35" customHeight="1" spans="1:24">
      <c r="A51" s="14">
        <v>49</v>
      </c>
      <c r="B51" s="32" t="s">
        <v>106</v>
      </c>
      <c r="C51" s="14" t="s">
        <v>26</v>
      </c>
      <c r="D51" s="16">
        <v>1038975.1</v>
      </c>
      <c r="E51" s="14">
        <v>45910.8</v>
      </c>
      <c r="F51" s="17">
        <f t="shared" si="16"/>
        <v>0.0441885469632525</v>
      </c>
      <c r="G51" s="18">
        <f t="shared" si="1"/>
        <v>1.10471367408131</v>
      </c>
      <c r="H51" s="22">
        <v>-0.0585</v>
      </c>
      <c r="I51" s="22">
        <v>0.0721</v>
      </c>
      <c r="J51" s="20" t="str">
        <f t="shared" si="2"/>
        <v>10</v>
      </c>
      <c r="K51" s="20">
        <f t="shared" si="3"/>
        <v>8.1975</v>
      </c>
      <c r="L51" s="26">
        <v>1014278.1</v>
      </c>
      <c r="M51" s="15">
        <v>0</v>
      </c>
      <c r="N51" s="21">
        <f t="shared" si="17"/>
        <v>0</v>
      </c>
      <c r="O51" s="20" t="str">
        <f t="shared" si="5"/>
        <v>20</v>
      </c>
      <c r="P51" s="22">
        <v>0.000321501957379718</v>
      </c>
      <c r="Q51" s="20" t="str">
        <f t="shared" si="6"/>
        <v>20</v>
      </c>
      <c r="R51" s="14">
        <v>0</v>
      </c>
      <c r="S51" s="14">
        <v>0</v>
      </c>
      <c r="T51" s="14">
        <f t="shared" si="7"/>
        <v>0</v>
      </c>
      <c r="U51" s="23">
        <f t="shared" si="8"/>
        <v>15</v>
      </c>
      <c r="V51" s="20">
        <f t="shared" si="9"/>
        <v>74.3022136740813</v>
      </c>
      <c r="W51" s="15" t="str">
        <f t="shared" si="10"/>
        <v>C</v>
      </c>
      <c r="X51" s="21" t="str">
        <f t="shared" si="11"/>
        <v>15%</v>
      </c>
    </row>
    <row r="52" s="3" customFormat="1" ht="35" customHeight="1" spans="1:24">
      <c r="A52" s="14">
        <v>50</v>
      </c>
      <c r="B52" s="32" t="s">
        <v>45</v>
      </c>
      <c r="C52" s="14" t="s">
        <v>26</v>
      </c>
      <c r="D52" s="16">
        <v>287101.09</v>
      </c>
      <c r="E52" s="14">
        <v>147265.29</v>
      </c>
      <c r="F52" s="17">
        <f t="shared" si="16"/>
        <v>0.512938804934527</v>
      </c>
      <c r="G52" s="18">
        <f t="shared" si="1"/>
        <v>12.8234701233632</v>
      </c>
      <c r="H52" s="17">
        <v>-0.4404</v>
      </c>
      <c r="I52" s="17">
        <v>-0.1378</v>
      </c>
      <c r="J52" s="20" t="str">
        <f t="shared" si="2"/>
        <v>10</v>
      </c>
      <c r="K52" s="20" t="str">
        <f t="shared" si="3"/>
        <v>10</v>
      </c>
      <c r="L52" s="26">
        <v>287101.09</v>
      </c>
      <c r="M52" s="15">
        <v>0</v>
      </c>
      <c r="N52" s="21">
        <f t="shared" si="17"/>
        <v>0</v>
      </c>
      <c r="O52" s="20" t="str">
        <f t="shared" si="5"/>
        <v>20</v>
      </c>
      <c r="P52" s="22">
        <v>0.00559881080900347</v>
      </c>
      <c r="Q52" s="20" t="str">
        <f t="shared" si="6"/>
        <v>20</v>
      </c>
      <c r="R52" s="14">
        <v>0</v>
      </c>
      <c r="S52" s="14">
        <v>0</v>
      </c>
      <c r="T52" s="14">
        <f t="shared" si="7"/>
        <v>0</v>
      </c>
      <c r="U52" s="23">
        <f t="shared" si="8"/>
        <v>15</v>
      </c>
      <c r="V52" s="20">
        <f t="shared" si="9"/>
        <v>87.8234701233632</v>
      </c>
      <c r="W52" s="15" t="str">
        <f t="shared" si="10"/>
        <v>B</v>
      </c>
      <c r="X52" s="21" t="str">
        <f t="shared" si="11"/>
        <v>20%</v>
      </c>
    </row>
    <row r="53" s="3" customFormat="1" ht="35" customHeight="1" spans="1:24">
      <c r="A53" s="14">
        <v>51</v>
      </c>
      <c r="B53" s="32" t="s">
        <v>56</v>
      </c>
      <c r="C53" s="14" t="s">
        <v>28</v>
      </c>
      <c r="D53" s="16">
        <v>4453</v>
      </c>
      <c r="E53" s="14">
        <v>0</v>
      </c>
      <c r="F53" s="17">
        <f t="shared" si="16"/>
        <v>0</v>
      </c>
      <c r="G53" s="18">
        <f t="shared" si="1"/>
        <v>0</v>
      </c>
      <c r="H53" s="55">
        <v>-0.3492</v>
      </c>
      <c r="I53" s="55">
        <v>-0.0463</v>
      </c>
      <c r="J53" s="20" t="str">
        <f t="shared" si="2"/>
        <v>10</v>
      </c>
      <c r="K53" s="20" t="str">
        <f t="shared" si="3"/>
        <v>10</v>
      </c>
      <c r="L53" s="28">
        <v>4453</v>
      </c>
      <c r="M53" s="15">
        <v>0</v>
      </c>
      <c r="N53" s="21">
        <f t="shared" si="17"/>
        <v>0</v>
      </c>
      <c r="O53" s="20" t="str">
        <f t="shared" si="5"/>
        <v>20</v>
      </c>
      <c r="P53" s="22">
        <v>0.0115763751915954</v>
      </c>
      <c r="Q53" s="20" t="str">
        <f t="shared" si="6"/>
        <v>20</v>
      </c>
      <c r="R53" s="14">
        <v>0</v>
      </c>
      <c r="S53" s="14">
        <v>0</v>
      </c>
      <c r="T53" s="14">
        <f t="shared" si="7"/>
        <v>0</v>
      </c>
      <c r="U53" s="23">
        <f t="shared" si="8"/>
        <v>15</v>
      </c>
      <c r="V53" s="20">
        <f t="shared" si="9"/>
        <v>75</v>
      </c>
      <c r="W53" s="15" t="str">
        <f t="shared" si="10"/>
        <v>C</v>
      </c>
      <c r="X53" s="21" t="str">
        <f t="shared" si="11"/>
        <v>15%</v>
      </c>
    </row>
    <row r="54" s="3" customFormat="1" ht="35" customHeight="1" spans="1:24">
      <c r="A54" s="14">
        <v>52</v>
      </c>
      <c r="B54" s="32" t="s">
        <v>49</v>
      </c>
      <c r="C54" s="14" t="s">
        <v>26</v>
      </c>
      <c r="D54" s="16">
        <v>140754</v>
      </c>
      <c r="E54" s="14">
        <v>68048</v>
      </c>
      <c r="F54" s="17">
        <f t="shared" si="16"/>
        <v>0.483453400969067</v>
      </c>
      <c r="G54" s="18">
        <f t="shared" si="1"/>
        <v>12.0863350242267</v>
      </c>
      <c r="H54" s="55">
        <v>-0.5334</v>
      </c>
      <c r="I54" s="55">
        <v>-0.1949</v>
      </c>
      <c r="J54" s="20" t="str">
        <f t="shared" si="2"/>
        <v>10</v>
      </c>
      <c r="K54" s="20" t="str">
        <f t="shared" si="3"/>
        <v>10</v>
      </c>
      <c r="L54" s="28">
        <v>140754</v>
      </c>
      <c r="M54" s="15">
        <v>0</v>
      </c>
      <c r="N54" s="21">
        <f t="shared" si="17"/>
        <v>0</v>
      </c>
      <c r="O54" s="20" t="str">
        <f t="shared" si="5"/>
        <v>20</v>
      </c>
      <c r="P54" s="22">
        <v>0.00286624593524374</v>
      </c>
      <c r="Q54" s="20" t="str">
        <f t="shared" si="6"/>
        <v>20</v>
      </c>
      <c r="R54" s="14">
        <v>0</v>
      </c>
      <c r="S54" s="14">
        <v>0</v>
      </c>
      <c r="T54" s="14">
        <f t="shared" si="7"/>
        <v>0</v>
      </c>
      <c r="U54" s="23">
        <f t="shared" si="8"/>
        <v>15</v>
      </c>
      <c r="V54" s="20">
        <f t="shared" si="9"/>
        <v>87.0863350242267</v>
      </c>
      <c r="W54" s="15" t="str">
        <f t="shared" si="10"/>
        <v>B</v>
      </c>
      <c r="X54" s="21" t="str">
        <f t="shared" si="11"/>
        <v>20%</v>
      </c>
    </row>
    <row r="55" s="3" customFormat="1" ht="35" customHeight="1" spans="1:24">
      <c r="A55" s="14">
        <v>53</v>
      </c>
      <c r="B55" s="32" t="s">
        <v>80</v>
      </c>
      <c r="C55" s="14" t="s">
        <v>26</v>
      </c>
      <c r="D55" s="16">
        <v>62473.5</v>
      </c>
      <c r="E55" s="14">
        <v>48842</v>
      </c>
      <c r="F55" s="17">
        <f t="shared" si="16"/>
        <v>0.781803484677503</v>
      </c>
      <c r="G55" s="18">
        <f t="shared" si="1"/>
        <v>19.5450871169376</v>
      </c>
      <c r="H55" s="21">
        <v>-0.4367</v>
      </c>
      <c r="I55" s="21">
        <v>0.0115</v>
      </c>
      <c r="J55" s="20" t="str">
        <f t="shared" si="2"/>
        <v>10</v>
      </c>
      <c r="K55" s="20">
        <f t="shared" si="3"/>
        <v>9.7125</v>
      </c>
      <c r="L55" s="28">
        <v>62473.5</v>
      </c>
      <c r="M55" s="15">
        <v>0</v>
      </c>
      <c r="N55" s="21">
        <f t="shared" si="17"/>
        <v>0</v>
      </c>
      <c r="O55" s="20" t="str">
        <f t="shared" si="5"/>
        <v>20</v>
      </c>
      <c r="P55" s="22">
        <v>0</v>
      </c>
      <c r="Q55" s="20" t="str">
        <f t="shared" si="6"/>
        <v>20</v>
      </c>
      <c r="R55" s="14">
        <v>0</v>
      </c>
      <c r="S55" s="14">
        <v>0</v>
      </c>
      <c r="T55" s="14">
        <f t="shared" si="7"/>
        <v>0</v>
      </c>
      <c r="U55" s="23">
        <f t="shared" si="8"/>
        <v>15</v>
      </c>
      <c r="V55" s="20">
        <f t="shared" si="9"/>
        <v>94.2575871169376</v>
      </c>
      <c r="W55" s="15" t="str">
        <f t="shared" si="10"/>
        <v>A</v>
      </c>
      <c r="X55" s="21" t="str">
        <f t="shared" si="11"/>
        <v>25%</v>
      </c>
    </row>
    <row r="56" s="3" customFormat="1" ht="35" customHeight="1" spans="1:24">
      <c r="A56" s="14">
        <v>54</v>
      </c>
      <c r="B56" s="32" t="s">
        <v>84</v>
      </c>
      <c r="C56" s="14" t="s">
        <v>28</v>
      </c>
      <c r="D56" s="16">
        <v>1024437.5</v>
      </c>
      <c r="E56" s="14">
        <v>0</v>
      </c>
      <c r="F56" s="17">
        <f t="shared" si="16"/>
        <v>0</v>
      </c>
      <c r="G56" s="18">
        <f t="shared" si="1"/>
        <v>0</v>
      </c>
      <c r="H56" s="17">
        <v>0.0799530428924255</v>
      </c>
      <c r="I56" s="17">
        <v>-0.116445073495895</v>
      </c>
      <c r="J56" s="20">
        <f t="shared" si="2"/>
        <v>8.00117392768936</v>
      </c>
      <c r="K56" s="20" t="str">
        <f t="shared" si="3"/>
        <v>10</v>
      </c>
      <c r="L56" s="16">
        <v>1024437.5</v>
      </c>
      <c r="M56" s="15">
        <v>12808.62</v>
      </c>
      <c r="N56" s="21">
        <f t="shared" si="17"/>
        <v>0.0123486795978567</v>
      </c>
      <c r="O56" s="20" t="str">
        <f t="shared" si="5"/>
        <v>20</v>
      </c>
      <c r="P56" s="22">
        <v>0.00477463768924354</v>
      </c>
      <c r="Q56" s="20" t="str">
        <f t="shared" si="6"/>
        <v>20</v>
      </c>
      <c r="R56" s="14">
        <v>0</v>
      </c>
      <c r="S56" s="14">
        <v>0</v>
      </c>
      <c r="T56" s="14">
        <f t="shared" si="7"/>
        <v>0</v>
      </c>
      <c r="U56" s="23">
        <f t="shared" si="8"/>
        <v>15</v>
      </c>
      <c r="V56" s="20">
        <f t="shared" si="9"/>
        <v>73.0011739276894</v>
      </c>
      <c r="W56" s="15" t="str">
        <f t="shared" si="10"/>
        <v>C</v>
      </c>
      <c r="X56" s="21" t="str">
        <f t="shared" si="11"/>
        <v>15%</v>
      </c>
    </row>
    <row r="57" s="3" customFormat="1" ht="35" customHeight="1" spans="1:24">
      <c r="A57" s="14">
        <v>55</v>
      </c>
      <c r="B57" s="32" t="s">
        <v>83</v>
      </c>
      <c r="C57" s="14" t="s">
        <v>26</v>
      </c>
      <c r="D57" s="16">
        <v>113515.4</v>
      </c>
      <c r="E57" s="14">
        <v>0</v>
      </c>
      <c r="F57" s="17">
        <f t="shared" si="16"/>
        <v>0</v>
      </c>
      <c r="G57" s="18">
        <f t="shared" si="1"/>
        <v>0</v>
      </c>
      <c r="H57" s="55">
        <v>-0.5264</v>
      </c>
      <c r="I57" s="55">
        <v>-0.1081</v>
      </c>
      <c r="J57" s="20" t="str">
        <f t="shared" si="2"/>
        <v>10</v>
      </c>
      <c r="K57" s="20" t="str">
        <f t="shared" si="3"/>
        <v>10</v>
      </c>
      <c r="L57" s="16">
        <v>113515.4</v>
      </c>
      <c r="M57" s="15">
        <v>0</v>
      </c>
      <c r="N57" s="21">
        <f t="shared" si="17"/>
        <v>0</v>
      </c>
      <c r="O57" s="20" t="str">
        <f t="shared" si="5"/>
        <v>20</v>
      </c>
      <c r="P57" s="22">
        <v>0.00458269680231188</v>
      </c>
      <c r="Q57" s="20" t="str">
        <f t="shared" si="6"/>
        <v>20</v>
      </c>
      <c r="R57" s="14">
        <v>0</v>
      </c>
      <c r="S57" s="14">
        <v>0</v>
      </c>
      <c r="T57" s="14">
        <f t="shared" si="7"/>
        <v>0</v>
      </c>
      <c r="U57" s="23">
        <f t="shared" si="8"/>
        <v>15</v>
      </c>
      <c r="V57" s="20">
        <f t="shared" si="9"/>
        <v>75</v>
      </c>
      <c r="W57" s="15" t="str">
        <f t="shared" si="10"/>
        <v>C</v>
      </c>
      <c r="X57" s="21" t="str">
        <f t="shared" si="11"/>
        <v>15%</v>
      </c>
    </row>
    <row r="58" s="3" customFormat="1" ht="35" customHeight="1" spans="1:24">
      <c r="A58" s="14">
        <v>56</v>
      </c>
      <c r="B58" s="32" t="s">
        <v>89</v>
      </c>
      <c r="C58" s="14" t="s">
        <v>28</v>
      </c>
      <c r="D58" s="16">
        <v>153138.5</v>
      </c>
      <c r="E58" s="14">
        <v>0</v>
      </c>
      <c r="F58" s="17">
        <f t="shared" si="16"/>
        <v>0</v>
      </c>
      <c r="G58" s="18">
        <f t="shared" si="1"/>
        <v>0</v>
      </c>
      <c r="H58" s="55">
        <v>-0.313</v>
      </c>
      <c r="I58" s="55">
        <v>-0.1214</v>
      </c>
      <c r="J58" s="20" t="str">
        <f t="shared" si="2"/>
        <v>10</v>
      </c>
      <c r="K58" s="20" t="str">
        <f t="shared" si="3"/>
        <v>10</v>
      </c>
      <c r="L58" s="16">
        <v>153138.5</v>
      </c>
      <c r="M58" s="15">
        <v>0</v>
      </c>
      <c r="N58" s="21">
        <f t="shared" si="17"/>
        <v>0</v>
      </c>
      <c r="O58" s="20" t="str">
        <f t="shared" si="5"/>
        <v>20</v>
      </c>
      <c r="P58" s="22">
        <v>0.031821989823796</v>
      </c>
      <c r="Q58" s="20" t="str">
        <f t="shared" si="6"/>
        <v>20</v>
      </c>
      <c r="R58" s="14">
        <v>0</v>
      </c>
      <c r="S58" s="14">
        <v>0</v>
      </c>
      <c r="T58" s="14">
        <f t="shared" si="7"/>
        <v>0</v>
      </c>
      <c r="U58" s="23">
        <f t="shared" si="8"/>
        <v>15</v>
      </c>
      <c r="V58" s="20">
        <f t="shared" si="9"/>
        <v>75</v>
      </c>
      <c r="W58" s="15" t="str">
        <f t="shared" si="10"/>
        <v>C</v>
      </c>
      <c r="X58" s="21" t="str">
        <f t="shared" si="11"/>
        <v>15%</v>
      </c>
    </row>
    <row r="59" s="3" customFormat="1" ht="35" customHeight="1" spans="1:24">
      <c r="A59" s="14">
        <v>57</v>
      </c>
      <c r="B59" s="32" t="s">
        <v>87</v>
      </c>
      <c r="C59" s="14" t="s">
        <v>26</v>
      </c>
      <c r="D59" s="16">
        <v>10927.8</v>
      </c>
      <c r="E59" s="14">
        <v>0</v>
      </c>
      <c r="F59" s="17">
        <f t="shared" si="16"/>
        <v>0</v>
      </c>
      <c r="G59" s="18">
        <f t="shared" si="1"/>
        <v>0</v>
      </c>
      <c r="H59" s="55">
        <v>-0.0422</v>
      </c>
      <c r="I59" s="56">
        <v>-0.0422</v>
      </c>
      <c r="J59" s="20" t="str">
        <f t="shared" si="2"/>
        <v>10</v>
      </c>
      <c r="K59" s="20" t="str">
        <f t="shared" si="3"/>
        <v>10</v>
      </c>
      <c r="L59" s="16">
        <v>10927.8</v>
      </c>
      <c r="M59" s="15">
        <v>0</v>
      </c>
      <c r="N59" s="21">
        <f t="shared" si="17"/>
        <v>0</v>
      </c>
      <c r="O59" s="20" t="str">
        <f t="shared" si="5"/>
        <v>20</v>
      </c>
      <c r="P59" s="22">
        <v>0.000870154165437427</v>
      </c>
      <c r="Q59" s="20" t="str">
        <f t="shared" si="6"/>
        <v>20</v>
      </c>
      <c r="R59" s="14">
        <v>0</v>
      </c>
      <c r="S59" s="14">
        <v>0</v>
      </c>
      <c r="T59" s="14">
        <f t="shared" si="7"/>
        <v>0</v>
      </c>
      <c r="U59" s="23">
        <f t="shared" si="8"/>
        <v>15</v>
      </c>
      <c r="V59" s="20">
        <f t="shared" si="9"/>
        <v>75</v>
      </c>
      <c r="W59" s="15" t="str">
        <f t="shared" si="10"/>
        <v>C</v>
      </c>
      <c r="X59" s="21" t="str">
        <f t="shared" si="11"/>
        <v>15%</v>
      </c>
    </row>
    <row r="60" s="3" customFormat="1" ht="35" customHeight="1" spans="1:24">
      <c r="A60" s="14">
        <v>58</v>
      </c>
      <c r="B60" s="32" t="s">
        <v>92</v>
      </c>
      <c r="C60" s="14" t="s">
        <v>28</v>
      </c>
      <c r="D60" s="16">
        <v>43147.56</v>
      </c>
      <c r="E60" s="14">
        <v>0</v>
      </c>
      <c r="F60" s="17">
        <f t="shared" si="16"/>
        <v>0</v>
      </c>
      <c r="G60" s="18">
        <f t="shared" si="1"/>
        <v>0</v>
      </c>
      <c r="H60" s="55">
        <v>-0.5468</v>
      </c>
      <c r="I60" s="55">
        <v>-0.3136</v>
      </c>
      <c r="J60" s="20" t="str">
        <f t="shared" si="2"/>
        <v>10</v>
      </c>
      <c r="K60" s="20" t="str">
        <f t="shared" si="3"/>
        <v>10</v>
      </c>
      <c r="L60" s="26">
        <v>43147.56</v>
      </c>
      <c r="M60" s="15">
        <v>0</v>
      </c>
      <c r="N60" s="21">
        <f t="shared" si="17"/>
        <v>0</v>
      </c>
      <c r="O60" s="20" t="str">
        <f t="shared" si="5"/>
        <v>20</v>
      </c>
      <c r="P60" s="22">
        <v>0.0024516552577465</v>
      </c>
      <c r="Q60" s="20" t="str">
        <f t="shared" si="6"/>
        <v>20</v>
      </c>
      <c r="R60" s="14">
        <v>0</v>
      </c>
      <c r="S60" s="14">
        <v>0</v>
      </c>
      <c r="T60" s="14">
        <f t="shared" si="7"/>
        <v>0</v>
      </c>
      <c r="U60" s="23">
        <f t="shared" si="8"/>
        <v>15</v>
      </c>
      <c r="V60" s="20">
        <f t="shared" si="9"/>
        <v>75</v>
      </c>
      <c r="W60" s="15" t="str">
        <f t="shared" si="10"/>
        <v>C</v>
      </c>
      <c r="X60" s="21" t="str">
        <f t="shared" si="11"/>
        <v>15%</v>
      </c>
    </row>
    <row r="61" s="3" customFormat="1" ht="35" customHeight="1" spans="1:24">
      <c r="A61" s="14">
        <v>59</v>
      </c>
      <c r="B61" s="32" t="s">
        <v>76</v>
      </c>
      <c r="C61" s="14" t="s">
        <v>28</v>
      </c>
      <c r="D61" s="16">
        <v>93649</v>
      </c>
      <c r="E61" s="14">
        <v>0</v>
      </c>
      <c r="F61" s="17">
        <f t="shared" si="16"/>
        <v>0</v>
      </c>
      <c r="G61" s="18">
        <f t="shared" si="1"/>
        <v>0</v>
      </c>
      <c r="H61" s="24">
        <v>-0.092</v>
      </c>
      <c r="I61" s="55">
        <v>0.071</v>
      </c>
      <c r="J61" s="20" t="str">
        <f t="shared" si="2"/>
        <v>10</v>
      </c>
      <c r="K61" s="20">
        <f t="shared" si="3"/>
        <v>8.225</v>
      </c>
      <c r="L61" s="26">
        <v>60553</v>
      </c>
      <c r="M61" s="15">
        <v>0</v>
      </c>
      <c r="N61" s="21">
        <f t="shared" si="17"/>
        <v>0</v>
      </c>
      <c r="O61" s="20" t="str">
        <f t="shared" si="5"/>
        <v>20</v>
      </c>
      <c r="P61" s="22">
        <v>0</v>
      </c>
      <c r="Q61" s="20" t="str">
        <f t="shared" si="6"/>
        <v>20</v>
      </c>
      <c r="R61" s="14">
        <v>0</v>
      </c>
      <c r="S61" s="14">
        <v>0</v>
      </c>
      <c r="T61" s="14">
        <f t="shared" si="7"/>
        <v>0</v>
      </c>
      <c r="U61" s="23">
        <f t="shared" si="8"/>
        <v>15</v>
      </c>
      <c r="V61" s="20">
        <f t="shared" si="9"/>
        <v>73.225</v>
      </c>
      <c r="W61" s="15" t="str">
        <f t="shared" si="10"/>
        <v>C</v>
      </c>
      <c r="X61" s="21" t="str">
        <f t="shared" si="11"/>
        <v>15%</v>
      </c>
    </row>
    <row r="62" s="3" customFormat="1" ht="35" customHeight="1" spans="1:24">
      <c r="A62" s="14">
        <v>60</v>
      </c>
      <c r="B62" s="32" t="s">
        <v>107</v>
      </c>
      <c r="C62" s="14" t="s">
        <v>26</v>
      </c>
      <c r="D62" s="16">
        <v>279.3</v>
      </c>
      <c r="E62" s="14">
        <v>0</v>
      </c>
      <c r="F62" s="17">
        <f t="shared" si="16"/>
        <v>0</v>
      </c>
      <c r="G62" s="18">
        <f t="shared" si="1"/>
        <v>0</v>
      </c>
      <c r="H62" s="24">
        <v>0</v>
      </c>
      <c r="I62" s="24">
        <v>-0.0147</v>
      </c>
      <c r="J62" s="20" t="str">
        <f t="shared" si="2"/>
        <v>10</v>
      </c>
      <c r="K62" s="20" t="str">
        <f t="shared" si="3"/>
        <v>10</v>
      </c>
      <c r="L62" s="26">
        <v>279.3</v>
      </c>
      <c r="M62" s="15">
        <v>0</v>
      </c>
      <c r="N62" s="21">
        <f t="shared" si="17"/>
        <v>0</v>
      </c>
      <c r="O62" s="20" t="str">
        <f t="shared" si="5"/>
        <v>20</v>
      </c>
      <c r="P62" s="22">
        <v>0</v>
      </c>
      <c r="Q62" s="20" t="str">
        <f t="shared" si="6"/>
        <v>20</v>
      </c>
      <c r="R62" s="14">
        <v>0</v>
      </c>
      <c r="S62" s="14">
        <v>0</v>
      </c>
      <c r="T62" s="14">
        <f t="shared" si="7"/>
        <v>0</v>
      </c>
      <c r="U62" s="23">
        <f t="shared" si="8"/>
        <v>15</v>
      </c>
      <c r="V62" s="20">
        <f t="shared" si="9"/>
        <v>75</v>
      </c>
      <c r="W62" s="15" t="str">
        <f t="shared" si="10"/>
        <v>C</v>
      </c>
      <c r="X62" s="21" t="str">
        <f t="shared" si="11"/>
        <v>15%</v>
      </c>
    </row>
    <row r="63" s="3" customFormat="1" ht="35" customHeight="1" spans="1:24">
      <c r="A63" s="14">
        <v>61</v>
      </c>
      <c r="B63" s="32" t="s">
        <v>108</v>
      </c>
      <c r="C63" s="14" t="s">
        <v>26</v>
      </c>
      <c r="D63" s="16">
        <v>2667.6</v>
      </c>
      <c r="E63" s="14">
        <v>0</v>
      </c>
      <c r="F63" s="17">
        <f t="shared" si="16"/>
        <v>0</v>
      </c>
      <c r="G63" s="18">
        <f t="shared" si="1"/>
        <v>0</v>
      </c>
      <c r="H63" s="55">
        <v>-0.4633</v>
      </c>
      <c r="I63" s="55">
        <v>-0.1</v>
      </c>
      <c r="J63" s="20" t="str">
        <f t="shared" si="2"/>
        <v>10</v>
      </c>
      <c r="K63" s="20" t="str">
        <f t="shared" si="3"/>
        <v>10</v>
      </c>
      <c r="L63" s="30">
        <v>2667.6</v>
      </c>
      <c r="M63" s="15">
        <v>0</v>
      </c>
      <c r="N63" s="21">
        <f t="shared" si="17"/>
        <v>0</v>
      </c>
      <c r="O63" s="20" t="str">
        <f t="shared" si="5"/>
        <v>20</v>
      </c>
      <c r="P63" s="22">
        <v>0.00406943592400435</v>
      </c>
      <c r="Q63" s="20" t="str">
        <f t="shared" si="6"/>
        <v>20</v>
      </c>
      <c r="R63" s="14">
        <v>0</v>
      </c>
      <c r="S63" s="14">
        <v>0</v>
      </c>
      <c r="T63" s="14">
        <f t="shared" si="7"/>
        <v>0</v>
      </c>
      <c r="U63" s="23">
        <f t="shared" si="8"/>
        <v>15</v>
      </c>
      <c r="V63" s="20">
        <f t="shared" si="9"/>
        <v>75</v>
      </c>
      <c r="W63" s="15" t="str">
        <f t="shared" si="10"/>
        <v>C</v>
      </c>
      <c r="X63" s="21" t="str">
        <f t="shared" si="11"/>
        <v>15%</v>
      </c>
    </row>
    <row r="64" s="3" customFormat="1" ht="35" customHeight="1" spans="1:24">
      <c r="A64" s="14">
        <v>62</v>
      </c>
      <c r="B64" s="32" t="s">
        <v>82</v>
      </c>
      <c r="C64" s="14" t="s">
        <v>26</v>
      </c>
      <c r="D64" s="16">
        <v>2839065.14</v>
      </c>
      <c r="E64" s="14">
        <v>2831661.14</v>
      </c>
      <c r="F64" s="17">
        <f t="shared" si="16"/>
        <v>0.997392099288007</v>
      </c>
      <c r="G64" s="18">
        <f t="shared" si="1"/>
        <v>24.9348024822002</v>
      </c>
      <c r="H64" s="21">
        <v>-0.3616</v>
      </c>
      <c r="I64" s="21">
        <v>0.0063</v>
      </c>
      <c r="J64" s="20" t="str">
        <f t="shared" si="2"/>
        <v>10</v>
      </c>
      <c r="K64" s="20">
        <f t="shared" si="3"/>
        <v>9.8425</v>
      </c>
      <c r="L64" s="26">
        <v>2839065.14</v>
      </c>
      <c r="M64" s="15">
        <v>0</v>
      </c>
      <c r="N64" s="21">
        <f t="shared" si="17"/>
        <v>0</v>
      </c>
      <c r="O64" s="20" t="str">
        <f t="shared" si="5"/>
        <v>20</v>
      </c>
      <c r="P64" s="22">
        <v>0.00601365942802843</v>
      </c>
      <c r="Q64" s="20" t="str">
        <f t="shared" si="6"/>
        <v>20</v>
      </c>
      <c r="R64" s="14">
        <v>0</v>
      </c>
      <c r="S64" s="14">
        <v>0</v>
      </c>
      <c r="T64" s="14">
        <f t="shared" si="7"/>
        <v>0</v>
      </c>
      <c r="U64" s="23">
        <f t="shared" si="8"/>
        <v>15</v>
      </c>
      <c r="V64" s="20">
        <f t="shared" si="9"/>
        <v>99.7773024822002</v>
      </c>
      <c r="W64" s="15" t="str">
        <f t="shared" si="10"/>
        <v>A</v>
      </c>
      <c r="X64" s="21" t="str">
        <f t="shared" si="11"/>
        <v>25%</v>
      </c>
    </row>
    <row r="65" s="3" customFormat="1" ht="35" customHeight="1" spans="1:24">
      <c r="A65" s="14">
        <v>63</v>
      </c>
      <c r="B65" s="32" t="s">
        <v>88</v>
      </c>
      <c r="C65" s="14" t="s">
        <v>26</v>
      </c>
      <c r="D65" s="16">
        <v>48837.6</v>
      </c>
      <c r="E65" s="14">
        <v>0</v>
      </c>
      <c r="F65" s="17">
        <f t="shared" si="16"/>
        <v>0</v>
      </c>
      <c r="G65" s="18">
        <f t="shared" si="1"/>
        <v>0</v>
      </c>
      <c r="H65" s="55">
        <v>-0.112</v>
      </c>
      <c r="I65" s="55">
        <v>-0.156</v>
      </c>
      <c r="J65" s="20" t="str">
        <f t="shared" si="2"/>
        <v>10</v>
      </c>
      <c r="K65" s="20" t="str">
        <f t="shared" si="3"/>
        <v>10</v>
      </c>
      <c r="L65" s="26">
        <v>48837.6</v>
      </c>
      <c r="M65" s="15">
        <v>0</v>
      </c>
      <c r="N65" s="21">
        <f t="shared" si="17"/>
        <v>0</v>
      </c>
      <c r="O65" s="20" t="str">
        <f t="shared" si="5"/>
        <v>20</v>
      </c>
      <c r="P65" s="22">
        <v>0.0110951493723186</v>
      </c>
      <c r="Q65" s="20" t="str">
        <f t="shared" si="6"/>
        <v>20</v>
      </c>
      <c r="R65" s="14">
        <v>0</v>
      </c>
      <c r="S65" s="14">
        <v>0</v>
      </c>
      <c r="T65" s="14">
        <f t="shared" si="7"/>
        <v>0</v>
      </c>
      <c r="U65" s="23">
        <f t="shared" si="8"/>
        <v>15</v>
      </c>
      <c r="V65" s="20">
        <f t="shared" si="9"/>
        <v>75</v>
      </c>
      <c r="W65" s="15" t="str">
        <f t="shared" si="10"/>
        <v>C</v>
      </c>
      <c r="X65" s="21" t="str">
        <f t="shared" si="11"/>
        <v>15%</v>
      </c>
    </row>
    <row r="66" s="3" customFormat="1" ht="35" customHeight="1" spans="1:24">
      <c r="A66" s="14">
        <v>64</v>
      </c>
      <c r="B66" s="32" t="s">
        <v>109</v>
      </c>
      <c r="C66" s="14" t="s">
        <v>26</v>
      </c>
      <c r="D66" s="16">
        <v>5171.3</v>
      </c>
      <c r="E66" s="14">
        <v>5171.3</v>
      </c>
      <c r="F66" s="17">
        <f t="shared" si="16"/>
        <v>1</v>
      </c>
      <c r="G66" s="18">
        <f t="shared" si="1"/>
        <v>25</v>
      </c>
      <c r="H66" s="55">
        <v>0</v>
      </c>
      <c r="I66" s="55">
        <v>-0.0657</v>
      </c>
      <c r="J66" s="20" t="str">
        <f t="shared" si="2"/>
        <v>10</v>
      </c>
      <c r="K66" s="20" t="str">
        <f t="shared" si="3"/>
        <v>10</v>
      </c>
      <c r="L66" s="28">
        <v>5171.3</v>
      </c>
      <c r="M66" s="15">
        <v>0</v>
      </c>
      <c r="N66" s="21">
        <f t="shared" si="17"/>
        <v>0</v>
      </c>
      <c r="O66" s="20" t="str">
        <f t="shared" si="5"/>
        <v>20</v>
      </c>
      <c r="P66" s="22">
        <v>0.0021524018009806</v>
      </c>
      <c r="Q66" s="20" t="str">
        <f t="shared" si="6"/>
        <v>20</v>
      </c>
      <c r="R66" s="14">
        <v>0</v>
      </c>
      <c r="S66" s="14">
        <v>0</v>
      </c>
      <c r="T66" s="14">
        <f t="shared" si="7"/>
        <v>0</v>
      </c>
      <c r="U66" s="23">
        <f t="shared" si="8"/>
        <v>15</v>
      </c>
      <c r="V66" s="20">
        <f t="shared" si="9"/>
        <v>100</v>
      </c>
      <c r="W66" s="15" t="str">
        <f t="shared" si="10"/>
        <v>A</v>
      </c>
      <c r="X66" s="21" t="str">
        <f t="shared" si="11"/>
        <v>25%</v>
      </c>
    </row>
    <row r="67" s="3" customFormat="1" ht="35" customHeight="1" spans="1:24">
      <c r="A67" s="14">
        <v>65</v>
      </c>
      <c r="B67" s="32" t="s">
        <v>74</v>
      </c>
      <c r="C67" s="14" t="s">
        <v>28</v>
      </c>
      <c r="D67" s="16">
        <v>17383.5</v>
      </c>
      <c r="E67" s="14">
        <v>0</v>
      </c>
      <c r="F67" s="17">
        <f t="shared" si="16"/>
        <v>0</v>
      </c>
      <c r="G67" s="18">
        <f t="shared" ref="G67:G75" si="18">((F67*100)*25)/100</f>
        <v>0</v>
      </c>
      <c r="H67" s="55">
        <v>-0.2213</v>
      </c>
      <c r="I67" s="55">
        <v>-0.378</v>
      </c>
      <c r="J67" s="20" t="str">
        <f t="shared" ref="J67:J78" si="19">IF(H67&lt;=0,"10",IF(H67&gt;=40%,"0",10-(5*H67/0.2)))</f>
        <v>10</v>
      </c>
      <c r="K67" s="20" t="str">
        <f t="shared" ref="K67:K78" si="20">IF(I67&lt;=0,"10",IF(I67&gt;=40%,"0",10-(5*I67/0.2)))</f>
        <v>10</v>
      </c>
      <c r="L67" s="20">
        <v>17383.5</v>
      </c>
      <c r="M67" s="15">
        <v>0</v>
      </c>
      <c r="N67" s="21">
        <f t="shared" si="17"/>
        <v>0</v>
      </c>
      <c r="O67" s="20" t="str">
        <f t="shared" ref="O67:O78" si="21">IF(N67&lt;=50%,"20",IF(N67&gt;=250/300,"0",(2000-20*(N67-50%)*100*3)/100))</f>
        <v>20</v>
      </c>
      <c r="P67" s="17">
        <v>0</v>
      </c>
      <c r="Q67" s="20" t="str">
        <f t="shared" ref="Q67:Q78" si="22">IF(P67&lt;=5%,"20",IF(P67&gt;=25%,"0",(2000-20*(P67-5%)*100*5)/100))</f>
        <v>20</v>
      </c>
      <c r="R67" s="14">
        <v>0</v>
      </c>
      <c r="S67" s="23">
        <v>0</v>
      </c>
      <c r="T67" s="23">
        <f t="shared" ref="T67:T78" si="23">R67+S67</f>
        <v>0</v>
      </c>
      <c r="U67" s="23">
        <f t="shared" ref="U67:U78" si="24">IF(T67&gt;=5,"0",0.15*(100-20*T67))</f>
        <v>15</v>
      </c>
      <c r="V67" s="20">
        <f t="shared" ref="V67:V78" si="25">G67+J67+K67+O67+Q67+U67</f>
        <v>75</v>
      </c>
      <c r="W67" s="15" t="str">
        <f t="shared" ref="W67:W78" si="26">IF(V67&gt;=90,"A",IF(V67&gt;=80,"B",IF(V67&gt;=70,"C",IF(V67&gt;=60,"D","E"))))</f>
        <v>C</v>
      </c>
      <c r="X67" s="21" t="str">
        <f t="shared" ref="X67:X78" si="27">IF(W67="A","25%",IF(W67="B","20%",IF(W67="C","15%",IF(W67="D","10%","0"))))</f>
        <v>15%</v>
      </c>
    </row>
    <row r="68" s="3" customFormat="1" ht="35" customHeight="1" spans="1:24">
      <c r="A68" s="14">
        <v>66</v>
      </c>
      <c r="B68" s="32" t="s">
        <v>110</v>
      </c>
      <c r="C68" s="14" t="s">
        <v>26</v>
      </c>
      <c r="D68" s="16">
        <v>51000</v>
      </c>
      <c r="E68" s="14">
        <v>0</v>
      </c>
      <c r="F68" s="17">
        <f t="shared" si="16"/>
        <v>0</v>
      </c>
      <c r="G68" s="18">
        <f t="shared" si="18"/>
        <v>0</v>
      </c>
      <c r="H68" s="24">
        <v>-0.07</v>
      </c>
      <c r="I68" s="24">
        <v>0</v>
      </c>
      <c r="J68" s="20" t="str">
        <f t="shared" si="19"/>
        <v>10</v>
      </c>
      <c r="K68" s="20" t="str">
        <f t="shared" si="20"/>
        <v>10</v>
      </c>
      <c r="L68" s="16">
        <v>51000</v>
      </c>
      <c r="M68" s="15">
        <v>0</v>
      </c>
      <c r="N68" s="21">
        <f t="shared" si="17"/>
        <v>0</v>
      </c>
      <c r="O68" s="20" t="str">
        <f t="shared" si="21"/>
        <v>20</v>
      </c>
      <c r="P68" s="22">
        <v>0.00242512988807666</v>
      </c>
      <c r="Q68" s="20" t="str">
        <f t="shared" si="22"/>
        <v>20</v>
      </c>
      <c r="R68" s="14">
        <v>0</v>
      </c>
      <c r="S68" s="14">
        <v>0</v>
      </c>
      <c r="T68" s="14">
        <f t="shared" si="23"/>
        <v>0</v>
      </c>
      <c r="U68" s="23">
        <f t="shared" si="24"/>
        <v>15</v>
      </c>
      <c r="V68" s="20">
        <f t="shared" si="25"/>
        <v>75</v>
      </c>
      <c r="W68" s="15" t="str">
        <f t="shared" si="26"/>
        <v>C</v>
      </c>
      <c r="X68" s="21" t="str">
        <f t="shared" si="27"/>
        <v>15%</v>
      </c>
    </row>
    <row r="69" s="3" customFormat="1" ht="35" customHeight="1" spans="1:24">
      <c r="A69" s="14">
        <v>67</v>
      </c>
      <c r="B69" s="32" t="s">
        <v>75</v>
      </c>
      <c r="C69" s="14" t="s">
        <v>28</v>
      </c>
      <c r="D69" s="16">
        <v>174904.78</v>
      </c>
      <c r="E69" s="14">
        <v>63181.88</v>
      </c>
      <c r="F69" s="17">
        <f t="shared" si="16"/>
        <v>0.361235867881941</v>
      </c>
      <c r="G69" s="18">
        <f t="shared" si="18"/>
        <v>9.03089669704853</v>
      </c>
      <c r="H69" s="52">
        <v>-33.31</v>
      </c>
      <c r="I69" s="52">
        <v>-21.22</v>
      </c>
      <c r="J69" s="20" t="str">
        <f t="shared" si="19"/>
        <v>10</v>
      </c>
      <c r="K69" s="20" t="str">
        <f t="shared" si="20"/>
        <v>10</v>
      </c>
      <c r="L69" s="26">
        <v>174904.78</v>
      </c>
      <c r="M69" s="15">
        <v>0</v>
      </c>
      <c r="N69" s="21">
        <f t="shared" si="17"/>
        <v>0</v>
      </c>
      <c r="O69" s="20" t="str">
        <f t="shared" si="21"/>
        <v>20</v>
      </c>
      <c r="P69" s="22">
        <v>0.00116354226826874</v>
      </c>
      <c r="Q69" s="20" t="str">
        <f t="shared" si="22"/>
        <v>20</v>
      </c>
      <c r="R69" s="14">
        <v>0</v>
      </c>
      <c r="S69" s="14">
        <v>0</v>
      </c>
      <c r="T69" s="14">
        <f t="shared" si="23"/>
        <v>0</v>
      </c>
      <c r="U69" s="23">
        <f t="shared" si="24"/>
        <v>15</v>
      </c>
      <c r="V69" s="20">
        <f t="shared" si="25"/>
        <v>84.0308966970485</v>
      </c>
      <c r="W69" s="15" t="str">
        <f t="shared" si="26"/>
        <v>B</v>
      </c>
      <c r="X69" s="21" t="str">
        <f t="shared" si="27"/>
        <v>20%</v>
      </c>
    </row>
    <row r="70" s="3" customFormat="1" ht="35" customHeight="1" spans="1:24">
      <c r="A70" s="14">
        <v>68</v>
      </c>
      <c r="B70" s="32" t="s">
        <v>111</v>
      </c>
      <c r="C70" s="14" t="s">
        <v>26</v>
      </c>
      <c r="D70" s="16">
        <v>68854.41</v>
      </c>
      <c r="E70" s="14">
        <v>0</v>
      </c>
      <c r="F70" s="17">
        <f t="shared" si="16"/>
        <v>0</v>
      </c>
      <c r="G70" s="18">
        <f t="shared" si="18"/>
        <v>0</v>
      </c>
      <c r="H70" s="24">
        <v>-0.1752</v>
      </c>
      <c r="I70" s="24">
        <v>-0.0745</v>
      </c>
      <c r="J70" s="20" t="str">
        <f t="shared" si="19"/>
        <v>10</v>
      </c>
      <c r="K70" s="20" t="str">
        <f t="shared" si="20"/>
        <v>10</v>
      </c>
      <c r="L70" s="16">
        <v>55288.41</v>
      </c>
      <c r="M70" s="15">
        <v>0</v>
      </c>
      <c r="N70" s="21">
        <f t="shared" si="17"/>
        <v>0</v>
      </c>
      <c r="O70" s="20" t="str">
        <f t="shared" si="21"/>
        <v>20</v>
      </c>
      <c r="P70" s="22">
        <v>0.00044004151345651</v>
      </c>
      <c r="Q70" s="20" t="str">
        <f t="shared" si="22"/>
        <v>20</v>
      </c>
      <c r="R70" s="14">
        <v>0</v>
      </c>
      <c r="S70" s="14">
        <v>0</v>
      </c>
      <c r="T70" s="14">
        <f t="shared" si="23"/>
        <v>0</v>
      </c>
      <c r="U70" s="23">
        <f t="shared" si="24"/>
        <v>15</v>
      </c>
      <c r="V70" s="20">
        <f t="shared" si="25"/>
        <v>75</v>
      </c>
      <c r="W70" s="15" t="str">
        <f t="shared" si="26"/>
        <v>C</v>
      </c>
      <c r="X70" s="21" t="str">
        <f t="shared" si="27"/>
        <v>15%</v>
      </c>
    </row>
    <row r="71" s="3" customFormat="1" ht="35" customHeight="1" spans="1:24">
      <c r="A71" s="14">
        <v>69</v>
      </c>
      <c r="B71" s="32" t="s">
        <v>86</v>
      </c>
      <c r="C71" s="14" t="s">
        <v>26</v>
      </c>
      <c r="D71" s="16">
        <v>12772.8</v>
      </c>
      <c r="E71" s="14">
        <v>0</v>
      </c>
      <c r="F71" s="17">
        <f t="shared" si="16"/>
        <v>0</v>
      </c>
      <c r="G71" s="18">
        <f t="shared" si="18"/>
        <v>0</v>
      </c>
      <c r="H71" s="24">
        <v>-0.0159</v>
      </c>
      <c r="I71" s="24">
        <v>-0.1187</v>
      </c>
      <c r="J71" s="20" t="str">
        <f t="shared" si="19"/>
        <v>10</v>
      </c>
      <c r="K71" s="20" t="str">
        <f t="shared" si="20"/>
        <v>10</v>
      </c>
      <c r="L71" s="16">
        <v>12227.8</v>
      </c>
      <c r="M71" s="15">
        <v>10168</v>
      </c>
      <c r="N71" s="21">
        <f t="shared" si="17"/>
        <v>0.454013698997133</v>
      </c>
      <c r="O71" s="20" t="str">
        <f t="shared" si="21"/>
        <v>20</v>
      </c>
      <c r="P71" s="22">
        <v>6.88940965000834e-5</v>
      </c>
      <c r="Q71" s="20" t="str">
        <f t="shared" si="22"/>
        <v>20</v>
      </c>
      <c r="R71" s="14">
        <v>0</v>
      </c>
      <c r="S71" s="14">
        <v>0</v>
      </c>
      <c r="T71" s="14">
        <f t="shared" si="23"/>
        <v>0</v>
      </c>
      <c r="U71" s="23">
        <f t="shared" si="24"/>
        <v>15</v>
      </c>
      <c r="V71" s="20">
        <f t="shared" si="25"/>
        <v>75</v>
      </c>
      <c r="W71" s="15" t="str">
        <f t="shared" si="26"/>
        <v>C</v>
      </c>
      <c r="X71" s="21" t="str">
        <f t="shared" si="27"/>
        <v>15%</v>
      </c>
    </row>
    <row r="72" s="3" customFormat="1" ht="35" customHeight="1" spans="1:24">
      <c r="A72" s="14">
        <v>70</v>
      </c>
      <c r="B72" s="32" t="s">
        <v>78</v>
      </c>
      <c r="C72" s="14" t="s">
        <v>26</v>
      </c>
      <c r="D72" s="16">
        <v>40460</v>
      </c>
      <c r="E72" s="14">
        <v>0</v>
      </c>
      <c r="F72" s="17">
        <f t="shared" si="16"/>
        <v>0</v>
      </c>
      <c r="G72" s="18">
        <f t="shared" si="18"/>
        <v>0</v>
      </c>
      <c r="H72" s="55">
        <v>-0.37</v>
      </c>
      <c r="I72" s="55">
        <v>-0.44</v>
      </c>
      <c r="J72" s="20" t="str">
        <f t="shared" si="19"/>
        <v>10</v>
      </c>
      <c r="K72" s="20" t="str">
        <f t="shared" si="20"/>
        <v>10</v>
      </c>
      <c r="L72" s="16">
        <v>40460</v>
      </c>
      <c r="M72" s="15">
        <v>0</v>
      </c>
      <c r="N72" s="21">
        <f t="shared" si="17"/>
        <v>0</v>
      </c>
      <c r="O72" s="20" t="str">
        <f t="shared" si="21"/>
        <v>20</v>
      </c>
      <c r="P72" s="22">
        <v>0.00676616133109516</v>
      </c>
      <c r="Q72" s="20" t="str">
        <f t="shared" si="22"/>
        <v>20</v>
      </c>
      <c r="R72" s="14">
        <v>0</v>
      </c>
      <c r="S72" s="14">
        <v>0</v>
      </c>
      <c r="T72" s="14">
        <f t="shared" si="23"/>
        <v>0</v>
      </c>
      <c r="U72" s="23">
        <f t="shared" si="24"/>
        <v>15</v>
      </c>
      <c r="V72" s="20">
        <f t="shared" si="25"/>
        <v>75</v>
      </c>
      <c r="W72" s="15" t="str">
        <f t="shared" si="26"/>
        <v>C</v>
      </c>
      <c r="X72" s="21" t="str">
        <f t="shared" si="27"/>
        <v>15%</v>
      </c>
    </row>
    <row r="73" s="3" customFormat="1" ht="35" customHeight="1" spans="1:24">
      <c r="A73" s="14">
        <v>71</v>
      </c>
      <c r="B73" s="39" t="s">
        <v>90</v>
      </c>
      <c r="C73" s="14" t="s">
        <v>26</v>
      </c>
      <c r="D73" s="16">
        <v>276702.26</v>
      </c>
      <c r="E73" s="14">
        <v>0</v>
      </c>
      <c r="F73" s="17">
        <f t="shared" si="16"/>
        <v>0</v>
      </c>
      <c r="G73" s="18">
        <f t="shared" si="18"/>
        <v>0</v>
      </c>
      <c r="H73" s="24">
        <v>0.026</v>
      </c>
      <c r="I73" s="24">
        <v>-0.011</v>
      </c>
      <c r="J73" s="20">
        <f t="shared" si="19"/>
        <v>9.35</v>
      </c>
      <c r="K73" s="20" t="str">
        <f t="shared" si="20"/>
        <v>10</v>
      </c>
      <c r="L73" s="16">
        <v>276702.26</v>
      </c>
      <c r="M73" s="15">
        <v>9300</v>
      </c>
      <c r="N73" s="21">
        <f t="shared" si="17"/>
        <v>0.0325172255631826</v>
      </c>
      <c r="O73" s="20" t="str">
        <f t="shared" si="21"/>
        <v>20</v>
      </c>
      <c r="P73" s="22">
        <v>0.00612815322902563</v>
      </c>
      <c r="Q73" s="20" t="str">
        <f t="shared" si="22"/>
        <v>20</v>
      </c>
      <c r="R73" s="14">
        <v>0</v>
      </c>
      <c r="S73" s="14">
        <v>0</v>
      </c>
      <c r="T73" s="14">
        <f t="shared" si="23"/>
        <v>0</v>
      </c>
      <c r="U73" s="23">
        <f t="shared" si="24"/>
        <v>15</v>
      </c>
      <c r="V73" s="20">
        <f t="shared" si="25"/>
        <v>74.35</v>
      </c>
      <c r="W73" s="15" t="str">
        <f t="shared" si="26"/>
        <v>C</v>
      </c>
      <c r="X73" s="21" t="str">
        <f t="shared" si="27"/>
        <v>15%</v>
      </c>
    </row>
    <row r="74" s="3" customFormat="1" ht="35" customHeight="1" spans="1:24">
      <c r="A74" s="14">
        <v>72</v>
      </c>
      <c r="B74" s="32" t="s">
        <v>81</v>
      </c>
      <c r="C74" s="14" t="s">
        <v>26</v>
      </c>
      <c r="D74" s="16">
        <v>375108.9</v>
      </c>
      <c r="E74" s="14">
        <v>0</v>
      </c>
      <c r="F74" s="17">
        <f t="shared" si="16"/>
        <v>0</v>
      </c>
      <c r="G74" s="18">
        <f t="shared" si="18"/>
        <v>0</v>
      </c>
      <c r="H74" s="24">
        <v>0</v>
      </c>
      <c r="I74" s="24">
        <v>0</v>
      </c>
      <c r="J74" s="20" t="str">
        <f t="shared" si="19"/>
        <v>10</v>
      </c>
      <c r="K74" s="20" t="str">
        <f t="shared" si="20"/>
        <v>10</v>
      </c>
      <c r="L74" s="26">
        <v>373866.9</v>
      </c>
      <c r="M74" s="15">
        <v>0</v>
      </c>
      <c r="N74" s="21">
        <f t="shared" si="17"/>
        <v>0</v>
      </c>
      <c r="O74" s="20" t="str">
        <f t="shared" si="21"/>
        <v>20</v>
      </c>
      <c r="P74" s="22">
        <v>0.010292723562955</v>
      </c>
      <c r="Q74" s="20" t="str">
        <f t="shared" si="22"/>
        <v>20</v>
      </c>
      <c r="R74" s="14">
        <v>0</v>
      </c>
      <c r="S74" s="14">
        <v>0</v>
      </c>
      <c r="T74" s="14">
        <f t="shared" si="23"/>
        <v>0</v>
      </c>
      <c r="U74" s="23">
        <f t="shared" si="24"/>
        <v>15</v>
      </c>
      <c r="V74" s="20">
        <f t="shared" si="25"/>
        <v>75</v>
      </c>
      <c r="W74" s="15" t="str">
        <f t="shared" si="26"/>
        <v>C</v>
      </c>
      <c r="X74" s="21" t="str">
        <f t="shared" si="27"/>
        <v>15%</v>
      </c>
    </row>
    <row r="75" s="3" customFormat="1" ht="35" customHeight="1" spans="1:24">
      <c r="A75" s="14">
        <v>73</v>
      </c>
      <c r="B75" s="32" t="s">
        <v>85</v>
      </c>
      <c r="C75" s="14" t="s">
        <v>26</v>
      </c>
      <c r="D75" s="16">
        <v>347400.81</v>
      </c>
      <c r="E75" s="14">
        <v>41859</v>
      </c>
      <c r="F75" s="17">
        <f t="shared" si="16"/>
        <v>0.120491947039502</v>
      </c>
      <c r="G75" s="18">
        <f t="shared" si="18"/>
        <v>3.01229867598754</v>
      </c>
      <c r="H75" s="24">
        <v>-0.244921</v>
      </c>
      <c r="I75" s="24">
        <v>-0.1778</v>
      </c>
      <c r="J75" s="20" t="str">
        <f t="shared" si="19"/>
        <v>10</v>
      </c>
      <c r="K75" s="20" t="str">
        <f t="shared" si="20"/>
        <v>10</v>
      </c>
      <c r="L75" s="16">
        <v>344410.21</v>
      </c>
      <c r="M75" s="15">
        <v>0</v>
      </c>
      <c r="N75" s="21">
        <f t="shared" si="17"/>
        <v>0</v>
      </c>
      <c r="O75" s="20" t="str">
        <f t="shared" si="21"/>
        <v>20</v>
      </c>
      <c r="P75" s="22">
        <v>0.0145814136326445</v>
      </c>
      <c r="Q75" s="20" t="str">
        <f t="shared" si="22"/>
        <v>20</v>
      </c>
      <c r="R75" s="14">
        <v>0</v>
      </c>
      <c r="S75" s="14">
        <v>0</v>
      </c>
      <c r="T75" s="14">
        <f t="shared" si="23"/>
        <v>0</v>
      </c>
      <c r="U75" s="23">
        <f t="shared" si="24"/>
        <v>15</v>
      </c>
      <c r="V75" s="20">
        <f t="shared" si="25"/>
        <v>78.0122986759876</v>
      </c>
      <c r="W75" s="15" t="str">
        <f t="shared" si="26"/>
        <v>C</v>
      </c>
      <c r="X75" s="21" t="str">
        <f t="shared" si="27"/>
        <v>15%</v>
      </c>
    </row>
    <row r="76" s="3" customFormat="1" ht="35" customHeight="1" spans="1:24">
      <c r="A76" s="14">
        <v>74</v>
      </c>
      <c r="B76" s="32" t="s">
        <v>112</v>
      </c>
      <c r="C76" s="14" t="s">
        <v>26</v>
      </c>
      <c r="D76" s="16">
        <v>22254.8</v>
      </c>
      <c r="E76" s="14">
        <v>0</v>
      </c>
      <c r="F76" s="17">
        <v>0</v>
      </c>
      <c r="G76" s="18">
        <v>0</v>
      </c>
      <c r="H76" s="24">
        <v>0</v>
      </c>
      <c r="I76" s="24">
        <v>0.4897</v>
      </c>
      <c r="J76" s="20" t="str">
        <f t="shared" si="19"/>
        <v>10</v>
      </c>
      <c r="K76" s="20" t="str">
        <f t="shared" si="20"/>
        <v>0</v>
      </c>
      <c r="L76" s="28">
        <v>22254.8</v>
      </c>
      <c r="M76" s="15">
        <v>0</v>
      </c>
      <c r="N76" s="21">
        <f t="shared" si="17"/>
        <v>0</v>
      </c>
      <c r="O76" s="20" t="str">
        <f t="shared" si="21"/>
        <v>20</v>
      </c>
      <c r="P76" s="22">
        <v>0.00192319113636507</v>
      </c>
      <c r="Q76" s="20" t="str">
        <f t="shared" si="22"/>
        <v>20</v>
      </c>
      <c r="R76" s="14">
        <v>0</v>
      </c>
      <c r="S76" s="14">
        <v>0</v>
      </c>
      <c r="T76" s="14">
        <f t="shared" si="23"/>
        <v>0</v>
      </c>
      <c r="U76" s="23">
        <f t="shared" si="24"/>
        <v>15</v>
      </c>
      <c r="V76" s="20">
        <f t="shared" si="25"/>
        <v>65</v>
      </c>
      <c r="W76" s="15" t="str">
        <f t="shared" si="26"/>
        <v>D</v>
      </c>
      <c r="X76" s="21" t="str">
        <f t="shared" si="27"/>
        <v>10%</v>
      </c>
    </row>
    <row r="77" s="3" customFormat="1" ht="35" customHeight="1" spans="1:24">
      <c r="A77" s="14">
        <v>75</v>
      </c>
      <c r="B77" s="32" t="s">
        <v>77</v>
      </c>
      <c r="C77" s="14" t="s">
        <v>26</v>
      </c>
      <c r="D77" s="16">
        <v>117215</v>
      </c>
      <c r="E77" s="14">
        <v>0</v>
      </c>
      <c r="F77" s="17">
        <f>E77/D77</f>
        <v>0</v>
      </c>
      <c r="G77" s="18">
        <f>((F77*100)*25)/100</f>
        <v>0</v>
      </c>
      <c r="H77" s="24">
        <v>0</v>
      </c>
      <c r="I77" s="24">
        <v>-0.14</v>
      </c>
      <c r="J77" s="20" t="str">
        <f t="shared" si="19"/>
        <v>10</v>
      </c>
      <c r="K77" s="20" t="str">
        <f t="shared" si="20"/>
        <v>10</v>
      </c>
      <c r="L77" s="28">
        <v>117215</v>
      </c>
      <c r="M77" s="15">
        <v>0</v>
      </c>
      <c r="N77" s="21">
        <f t="shared" si="17"/>
        <v>0</v>
      </c>
      <c r="O77" s="20" t="str">
        <f t="shared" si="21"/>
        <v>20</v>
      </c>
      <c r="P77" s="22">
        <v>0.000128905166491651</v>
      </c>
      <c r="Q77" s="20" t="str">
        <f t="shared" si="22"/>
        <v>20</v>
      </c>
      <c r="R77" s="14">
        <v>0</v>
      </c>
      <c r="S77" s="14">
        <v>0</v>
      </c>
      <c r="T77" s="14">
        <f t="shared" si="23"/>
        <v>0</v>
      </c>
      <c r="U77" s="23">
        <f t="shared" si="24"/>
        <v>15</v>
      </c>
      <c r="V77" s="20">
        <f t="shared" si="25"/>
        <v>75</v>
      </c>
      <c r="W77" s="15" t="str">
        <f t="shared" si="26"/>
        <v>C</v>
      </c>
      <c r="X77" s="21" t="str">
        <f t="shared" si="27"/>
        <v>15%</v>
      </c>
    </row>
    <row r="78" s="3" customFormat="1" ht="35" customHeight="1" spans="1:24">
      <c r="A78" s="14">
        <v>76</v>
      </c>
      <c r="B78" s="32" t="s">
        <v>113</v>
      </c>
      <c r="C78" s="14" t="s">
        <v>26</v>
      </c>
      <c r="D78" s="16">
        <v>143156.9</v>
      </c>
      <c r="E78" s="14">
        <v>0</v>
      </c>
      <c r="F78" s="17">
        <f>E78/D78</f>
        <v>0</v>
      </c>
      <c r="G78" s="18">
        <f>((F78*100)*25)/100</f>
        <v>0</v>
      </c>
      <c r="H78" s="24">
        <v>-0.015</v>
      </c>
      <c r="I78" s="24">
        <v>-0.015</v>
      </c>
      <c r="J78" s="20" t="str">
        <f t="shared" si="19"/>
        <v>10</v>
      </c>
      <c r="K78" s="20" t="str">
        <f t="shared" si="20"/>
        <v>10</v>
      </c>
      <c r="L78" s="16">
        <v>143156.9</v>
      </c>
      <c r="M78" s="15">
        <v>68740.24</v>
      </c>
      <c r="N78" s="21">
        <f t="shared" si="17"/>
        <v>0.3244038121515</v>
      </c>
      <c r="O78" s="20" t="str">
        <f t="shared" si="21"/>
        <v>20</v>
      </c>
      <c r="P78" s="22">
        <v>0.0054001495020118</v>
      </c>
      <c r="Q78" s="20" t="str">
        <f t="shared" si="22"/>
        <v>20</v>
      </c>
      <c r="R78" s="14">
        <v>0</v>
      </c>
      <c r="S78" s="14">
        <v>0</v>
      </c>
      <c r="T78" s="14">
        <f t="shared" si="23"/>
        <v>0</v>
      </c>
      <c r="U78" s="23">
        <f t="shared" si="24"/>
        <v>15</v>
      </c>
      <c r="V78" s="20">
        <f t="shared" si="25"/>
        <v>75</v>
      </c>
      <c r="W78" s="15" t="str">
        <f t="shared" si="26"/>
        <v>C</v>
      </c>
      <c r="X78" s="21" t="str">
        <f t="shared" si="27"/>
        <v>15%</v>
      </c>
    </row>
  </sheetData>
  <mergeCells count="1">
    <mergeCell ref="A1:X1"/>
  </mergeCells>
  <pageMargins left="0.751388888888889" right="0.751388888888889" top="1" bottom="1" header="0.5" footer="0.5"/>
  <pageSetup paperSize="8" scale="7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8"/>
  <sheetViews>
    <sheetView zoomScale="92" zoomScaleNormal="92" workbookViewId="0">
      <pane xSplit="2" ySplit="2" topLeftCell="C3" activePane="bottomRight" state="frozen"/>
      <selection/>
      <selection pane="topRight"/>
      <selection pane="bottomLeft"/>
      <selection pane="bottomRight" activeCell="B18" sqref="B18"/>
    </sheetView>
  </sheetViews>
  <sheetFormatPr defaultColWidth="8.61666666666667" defaultRowHeight="13.5"/>
  <cols>
    <col min="1" max="1" width="5.01666666666667" customWidth="1"/>
    <col min="2" max="2" width="41.625" customWidth="1"/>
    <col min="4" max="4" width="12.625"/>
    <col min="5" max="5" width="11.5"/>
    <col min="7" max="7" width="16.8416666666667" customWidth="1"/>
    <col min="8" max="9" width="16.8416666666667" style="5" customWidth="1"/>
    <col min="10" max="11" width="16.8416666666667" customWidth="1"/>
    <col min="12" max="12" width="12.625" style="6" customWidth="1"/>
    <col min="13" max="13" width="9.46666666666667"/>
    <col min="14" max="14" width="15.0833333333333" customWidth="1"/>
    <col min="15" max="15" width="16.8416666666667" customWidth="1"/>
    <col min="16" max="16" width="11.5083333333333" customWidth="1"/>
    <col min="17" max="18" width="13.3166666666667" customWidth="1"/>
    <col min="21" max="21" width="17.525" customWidth="1"/>
    <col min="23" max="24" width="8.61666666666667" style="7"/>
  </cols>
  <sheetData>
    <row r="1" ht="58" customHeight="1" spans="1:24">
      <c r="A1" s="8" t="s">
        <v>114</v>
      </c>
      <c r="B1" s="8"/>
      <c r="C1" s="8"/>
      <c r="D1" s="8"/>
      <c r="E1" s="8"/>
      <c r="F1" s="8"/>
      <c r="G1" s="8"/>
      <c r="H1" s="8"/>
      <c r="I1" s="8"/>
      <c r="J1" s="8"/>
      <c r="K1" s="8"/>
      <c r="L1" s="9"/>
      <c r="M1" s="8"/>
      <c r="N1" s="8"/>
      <c r="O1" s="8"/>
      <c r="P1" s="8"/>
      <c r="Q1" s="8"/>
      <c r="R1" s="8"/>
      <c r="S1" s="8"/>
      <c r="T1" s="8"/>
      <c r="U1" s="8"/>
      <c r="V1" s="8"/>
      <c r="W1" s="10"/>
      <c r="X1" s="10"/>
    </row>
    <row r="2" s="2" customFormat="1" ht="57" spans="1:24">
      <c r="A2" s="11" t="s">
        <v>1</v>
      </c>
      <c r="B2" s="11" t="s">
        <v>2</v>
      </c>
      <c r="C2" s="11" t="s">
        <v>3</v>
      </c>
      <c r="D2" s="11" t="s">
        <v>4</v>
      </c>
      <c r="E2" s="11" t="s">
        <v>5</v>
      </c>
      <c r="F2" s="11" t="s">
        <v>6</v>
      </c>
      <c r="G2" s="11" t="s">
        <v>7</v>
      </c>
      <c r="H2" s="11" t="s">
        <v>8</v>
      </c>
      <c r="I2" s="11" t="s">
        <v>9</v>
      </c>
      <c r="J2" s="11" t="s">
        <v>10</v>
      </c>
      <c r="K2" s="11" t="s">
        <v>11</v>
      </c>
      <c r="L2" s="12" t="s">
        <v>12</v>
      </c>
      <c r="M2" s="11" t="s">
        <v>13</v>
      </c>
      <c r="N2" s="11" t="s">
        <v>14</v>
      </c>
      <c r="O2" s="11" t="s">
        <v>15</v>
      </c>
      <c r="P2" s="11" t="s">
        <v>16</v>
      </c>
      <c r="Q2" s="11" t="s">
        <v>17</v>
      </c>
      <c r="R2" s="11" t="s">
        <v>115</v>
      </c>
      <c r="S2" s="11" t="s">
        <v>19</v>
      </c>
      <c r="T2" s="11" t="s">
        <v>20</v>
      </c>
      <c r="U2" s="11" t="s">
        <v>21</v>
      </c>
      <c r="V2" s="11" t="s">
        <v>22</v>
      </c>
      <c r="W2" s="13" t="s">
        <v>23</v>
      </c>
      <c r="X2" s="13" t="s">
        <v>24</v>
      </c>
    </row>
    <row r="3" s="3" customFormat="1" ht="31" customHeight="1" spans="1:24">
      <c r="A3" s="14">
        <v>1</v>
      </c>
      <c r="B3" s="39" t="s">
        <v>29</v>
      </c>
      <c r="C3" s="14" t="s">
        <v>26</v>
      </c>
      <c r="D3" s="16">
        <v>1108183.13</v>
      </c>
      <c r="E3" s="14">
        <v>557096.85</v>
      </c>
      <c r="F3" s="17">
        <f t="shared" ref="F3:F12" si="0">E3/D3</f>
        <v>0.502711902860315</v>
      </c>
      <c r="G3" s="18">
        <f t="shared" ref="G3:G48" si="1">((F3*100)*25)/100</f>
        <v>12.5677975715079</v>
      </c>
      <c r="H3" s="21">
        <v>-0.2144</v>
      </c>
      <c r="I3" s="21">
        <v>-0.1059</v>
      </c>
      <c r="J3" s="20" t="str">
        <f t="shared" ref="J3:J48" si="2">IF(H3&lt;=0,"10",IF(H3&gt;=40%,"0",10-(5*H3/0.2)))</f>
        <v>10</v>
      </c>
      <c r="K3" s="20" t="str">
        <f t="shared" ref="K3:K48" si="3">IF(I3&lt;=0,"10",IF(I3&gt;=40%,"0",10-(5*I3/0.2)))</f>
        <v>10</v>
      </c>
      <c r="L3" s="16">
        <v>1108183.13</v>
      </c>
      <c r="M3" s="14">
        <v>0</v>
      </c>
      <c r="N3" s="21">
        <f t="shared" ref="N3:N12" si="4">M3/(L3+M3)</f>
        <v>0</v>
      </c>
      <c r="O3" s="20" t="str">
        <f t="shared" ref="O3:O48" si="5">IF(N3&lt;=50%,"20",IF(N3&gt;=250/300,"0",(2000-20*(N3-50%)*100*3)/100))</f>
        <v>20</v>
      </c>
      <c r="P3" s="22">
        <v>0.000627985791414419</v>
      </c>
      <c r="Q3" s="20" t="str">
        <f t="shared" ref="Q3:Q48" si="6">IF(P3&lt;=5%,"20",IF(P3&gt;=25%,"0",(2000-20*(P3-5%)*100*5)/100))</f>
        <v>20</v>
      </c>
      <c r="R3" s="14">
        <v>0</v>
      </c>
      <c r="S3" s="14">
        <v>0</v>
      </c>
      <c r="T3" s="14">
        <f t="shared" ref="T3:T48" si="7">R3+S3</f>
        <v>0</v>
      </c>
      <c r="U3" s="23">
        <f t="shared" ref="U3:U48" si="8">IF(T3&gt;=5,"0",0.15*(100-20*T3))</f>
        <v>15</v>
      </c>
      <c r="V3" s="20">
        <f t="shared" ref="V3:V48" si="9">G3+J3+K3+O3+Q3+U3</f>
        <v>87.5677975715079</v>
      </c>
      <c r="W3" s="15" t="str">
        <f t="shared" ref="W3:W48" si="10">IF(V3&gt;=90,"A",IF(V3&gt;=80,"B",IF(V3&gt;=70,"C",IF(V3&gt;=60,"D","E"))))</f>
        <v>B</v>
      </c>
      <c r="X3" s="21" t="str">
        <f t="shared" ref="X3:X48" si="11">IF(W3="A","25%",IF(W3="B","20%",IF(W3="C","15%",IF(W3="D","10%","0"))))</f>
        <v>20%</v>
      </c>
    </row>
    <row r="4" s="4" customFormat="1" ht="31" customHeight="1" spans="1:24">
      <c r="A4" s="23">
        <v>2</v>
      </c>
      <c r="B4" s="39" t="s">
        <v>34</v>
      </c>
      <c r="C4" s="23" t="s">
        <v>26</v>
      </c>
      <c r="D4" s="16">
        <v>9903.1</v>
      </c>
      <c r="E4" s="14">
        <v>2100.6</v>
      </c>
      <c r="F4" s="17">
        <f t="shared" si="0"/>
        <v>0.212115398208642</v>
      </c>
      <c r="G4" s="18">
        <f t="shared" si="1"/>
        <v>5.30288495521604</v>
      </c>
      <c r="H4" s="21">
        <v>0.00373</v>
      </c>
      <c r="I4" s="21">
        <v>0.493</v>
      </c>
      <c r="J4" s="20">
        <f t="shared" si="2"/>
        <v>9.90675</v>
      </c>
      <c r="K4" s="20" t="str">
        <f t="shared" si="3"/>
        <v>0</v>
      </c>
      <c r="L4" s="25">
        <v>9903.1</v>
      </c>
      <c r="M4" s="23">
        <v>0</v>
      </c>
      <c r="N4" s="21">
        <f t="shared" si="4"/>
        <v>0</v>
      </c>
      <c r="O4" s="20" t="str">
        <f t="shared" si="5"/>
        <v>20</v>
      </c>
      <c r="P4" s="17">
        <v>0.00226790552540919</v>
      </c>
      <c r="Q4" s="20" t="str">
        <f t="shared" si="6"/>
        <v>20</v>
      </c>
      <c r="R4" s="23">
        <v>1</v>
      </c>
      <c r="S4" s="23">
        <v>0</v>
      </c>
      <c r="T4" s="23">
        <f t="shared" si="7"/>
        <v>1</v>
      </c>
      <c r="U4" s="23">
        <f t="shared" si="8"/>
        <v>12</v>
      </c>
      <c r="V4" s="20">
        <f t="shared" si="9"/>
        <v>67.209634955216</v>
      </c>
      <c r="W4" s="15" t="str">
        <f t="shared" si="10"/>
        <v>D</v>
      </c>
      <c r="X4" s="21" t="str">
        <f t="shared" si="11"/>
        <v>10%</v>
      </c>
    </row>
    <row r="5" s="4" customFormat="1" ht="31" customHeight="1" spans="1:24">
      <c r="A5" s="23">
        <v>3</v>
      </c>
      <c r="B5" s="39" t="s">
        <v>32</v>
      </c>
      <c r="C5" s="23" t="s">
        <v>26</v>
      </c>
      <c r="D5" s="16">
        <v>16223.8</v>
      </c>
      <c r="E5" s="14">
        <v>0</v>
      </c>
      <c r="F5" s="17">
        <f t="shared" si="0"/>
        <v>0</v>
      </c>
      <c r="G5" s="18">
        <f t="shared" si="1"/>
        <v>0</v>
      </c>
      <c r="H5" s="24">
        <v>0.4834</v>
      </c>
      <c r="I5" s="24">
        <v>-0.328</v>
      </c>
      <c r="J5" s="20" t="str">
        <f t="shared" si="2"/>
        <v>0</v>
      </c>
      <c r="K5" s="20" t="str">
        <f t="shared" si="3"/>
        <v>10</v>
      </c>
      <c r="L5" s="25">
        <v>16223.8</v>
      </c>
      <c r="M5" s="23">
        <v>0</v>
      </c>
      <c r="N5" s="21">
        <f t="shared" si="4"/>
        <v>0</v>
      </c>
      <c r="O5" s="20" t="str">
        <f t="shared" si="5"/>
        <v>20</v>
      </c>
      <c r="P5" s="17">
        <v>0.00184920315557224</v>
      </c>
      <c r="Q5" s="20" t="str">
        <f t="shared" si="6"/>
        <v>20</v>
      </c>
      <c r="R5" s="23">
        <v>0</v>
      </c>
      <c r="S5" s="23">
        <v>0</v>
      </c>
      <c r="T5" s="23">
        <f t="shared" si="7"/>
        <v>0</v>
      </c>
      <c r="U5" s="23">
        <f t="shared" si="8"/>
        <v>15</v>
      </c>
      <c r="V5" s="20">
        <f t="shared" si="9"/>
        <v>65</v>
      </c>
      <c r="W5" s="15" t="str">
        <f t="shared" si="10"/>
        <v>D</v>
      </c>
      <c r="X5" s="21" t="str">
        <f t="shared" si="11"/>
        <v>10%</v>
      </c>
    </row>
    <row r="6" s="3" customFormat="1" ht="31" customHeight="1" spans="1:24">
      <c r="A6" s="14">
        <v>4</v>
      </c>
      <c r="B6" s="39" t="s">
        <v>97</v>
      </c>
      <c r="C6" s="46" t="s">
        <v>26</v>
      </c>
      <c r="D6" s="16">
        <v>20407.15</v>
      </c>
      <c r="E6" s="14">
        <v>0</v>
      </c>
      <c r="F6" s="17">
        <f t="shared" si="0"/>
        <v>0</v>
      </c>
      <c r="G6" s="18">
        <f t="shared" si="1"/>
        <v>0</v>
      </c>
      <c r="H6" s="33">
        <v>-31.07</v>
      </c>
      <c r="I6" s="38">
        <v>-0.2192</v>
      </c>
      <c r="J6" s="20" t="str">
        <f t="shared" si="2"/>
        <v>10</v>
      </c>
      <c r="K6" s="20" t="str">
        <f t="shared" si="3"/>
        <v>10</v>
      </c>
      <c r="L6" s="16">
        <v>20407.15</v>
      </c>
      <c r="M6" s="14">
        <v>0</v>
      </c>
      <c r="N6" s="21">
        <f t="shared" si="4"/>
        <v>0</v>
      </c>
      <c r="O6" s="20" t="str">
        <f t="shared" si="5"/>
        <v>20</v>
      </c>
      <c r="P6" s="22">
        <v>0.000455795180860521</v>
      </c>
      <c r="Q6" s="20" t="str">
        <f t="shared" si="6"/>
        <v>20</v>
      </c>
      <c r="R6" s="14">
        <v>0</v>
      </c>
      <c r="S6" s="14">
        <v>0</v>
      </c>
      <c r="T6" s="14">
        <f t="shared" si="7"/>
        <v>0</v>
      </c>
      <c r="U6" s="23">
        <f t="shared" si="8"/>
        <v>15</v>
      </c>
      <c r="V6" s="20">
        <f t="shared" si="9"/>
        <v>75</v>
      </c>
      <c r="W6" s="15" t="str">
        <f t="shared" si="10"/>
        <v>C</v>
      </c>
      <c r="X6" s="21" t="str">
        <f t="shared" si="11"/>
        <v>15%</v>
      </c>
    </row>
    <row r="7" s="3" customFormat="1" ht="31" customHeight="1" spans="1:24">
      <c r="A7" s="14">
        <v>5</v>
      </c>
      <c r="B7" s="39" t="s">
        <v>25</v>
      </c>
      <c r="C7" s="14" t="s">
        <v>28</v>
      </c>
      <c r="D7" s="16">
        <v>331873.32</v>
      </c>
      <c r="E7" s="14">
        <v>0</v>
      </c>
      <c r="F7" s="17">
        <f t="shared" si="0"/>
        <v>0</v>
      </c>
      <c r="G7" s="18">
        <f t="shared" si="1"/>
        <v>0</v>
      </c>
      <c r="H7" s="24">
        <v>-0.1547</v>
      </c>
      <c r="I7" s="24">
        <v>-0.1577</v>
      </c>
      <c r="J7" s="20" t="str">
        <f t="shared" si="2"/>
        <v>10</v>
      </c>
      <c r="K7" s="20" t="str">
        <f t="shared" si="3"/>
        <v>10</v>
      </c>
      <c r="L7" s="26">
        <v>331873.32</v>
      </c>
      <c r="M7" s="14">
        <v>0</v>
      </c>
      <c r="N7" s="21">
        <f t="shared" si="4"/>
        <v>0</v>
      </c>
      <c r="O7" s="20" t="str">
        <f t="shared" si="5"/>
        <v>20</v>
      </c>
      <c r="P7" s="22">
        <v>0.00123265574649599</v>
      </c>
      <c r="Q7" s="20" t="str">
        <f t="shared" si="6"/>
        <v>20</v>
      </c>
      <c r="R7" s="14">
        <v>1</v>
      </c>
      <c r="S7" s="14">
        <v>0</v>
      </c>
      <c r="T7" s="14">
        <f t="shared" si="7"/>
        <v>1</v>
      </c>
      <c r="U7" s="23">
        <f t="shared" si="8"/>
        <v>12</v>
      </c>
      <c r="V7" s="20">
        <f t="shared" si="9"/>
        <v>72</v>
      </c>
      <c r="W7" s="15" t="str">
        <f t="shared" si="10"/>
        <v>C</v>
      </c>
      <c r="X7" s="21" t="str">
        <f t="shared" si="11"/>
        <v>15%</v>
      </c>
    </row>
    <row r="8" s="3" customFormat="1" ht="31" customHeight="1" spans="1:24">
      <c r="A8" s="14">
        <v>6</v>
      </c>
      <c r="B8" s="39" t="s">
        <v>33</v>
      </c>
      <c r="C8" s="46" t="s">
        <v>26</v>
      </c>
      <c r="D8" s="16">
        <v>469.76</v>
      </c>
      <c r="E8" s="14">
        <v>0</v>
      </c>
      <c r="F8" s="17">
        <f t="shared" si="0"/>
        <v>0</v>
      </c>
      <c r="G8" s="18">
        <f t="shared" si="1"/>
        <v>0</v>
      </c>
      <c r="H8" s="24">
        <v>-0.3526</v>
      </c>
      <c r="I8" s="24">
        <v>-0.2904</v>
      </c>
      <c r="J8" s="20" t="str">
        <f t="shared" si="2"/>
        <v>10</v>
      </c>
      <c r="K8" s="20" t="str">
        <f t="shared" si="3"/>
        <v>10</v>
      </c>
      <c r="L8" s="16">
        <v>469.76</v>
      </c>
      <c r="M8" s="14">
        <v>0</v>
      </c>
      <c r="N8" s="21">
        <f t="shared" si="4"/>
        <v>0</v>
      </c>
      <c r="O8" s="20" t="str">
        <f t="shared" si="5"/>
        <v>20</v>
      </c>
      <c r="P8" s="22">
        <v>0.00380488000951627</v>
      </c>
      <c r="Q8" s="20" t="str">
        <f t="shared" si="6"/>
        <v>20</v>
      </c>
      <c r="R8" s="14">
        <v>0</v>
      </c>
      <c r="S8" s="14">
        <v>0</v>
      </c>
      <c r="T8" s="14">
        <f t="shared" si="7"/>
        <v>0</v>
      </c>
      <c r="U8" s="23">
        <f t="shared" si="8"/>
        <v>15</v>
      </c>
      <c r="V8" s="20">
        <f t="shared" si="9"/>
        <v>75</v>
      </c>
      <c r="W8" s="15" t="str">
        <f t="shared" si="10"/>
        <v>C</v>
      </c>
      <c r="X8" s="21" t="str">
        <f t="shared" si="11"/>
        <v>15%</v>
      </c>
    </row>
    <row r="9" s="3" customFormat="1" ht="31" customHeight="1" spans="1:24">
      <c r="A9" s="14">
        <v>7</v>
      </c>
      <c r="B9" s="39" t="s">
        <v>27</v>
      </c>
      <c r="C9" s="46" t="s">
        <v>26</v>
      </c>
      <c r="D9" s="16">
        <v>452.9</v>
      </c>
      <c r="E9" s="14">
        <v>0</v>
      </c>
      <c r="F9" s="17">
        <f t="shared" si="0"/>
        <v>0</v>
      </c>
      <c r="G9" s="18">
        <f t="shared" si="1"/>
        <v>0</v>
      </c>
      <c r="H9" s="24">
        <v>-0.2164</v>
      </c>
      <c r="I9" s="24">
        <v>-0.1042</v>
      </c>
      <c r="J9" s="20" t="str">
        <f t="shared" si="2"/>
        <v>10</v>
      </c>
      <c r="K9" s="20" t="str">
        <f t="shared" si="3"/>
        <v>10</v>
      </c>
      <c r="L9" s="16">
        <v>452.9</v>
      </c>
      <c r="M9" s="14">
        <v>0</v>
      </c>
      <c r="N9" s="21">
        <f t="shared" si="4"/>
        <v>0</v>
      </c>
      <c r="O9" s="20" t="str">
        <f t="shared" si="5"/>
        <v>20</v>
      </c>
      <c r="P9" s="22">
        <v>0.00347674326109608</v>
      </c>
      <c r="Q9" s="20" t="str">
        <f t="shared" si="6"/>
        <v>20</v>
      </c>
      <c r="R9" s="14">
        <v>0</v>
      </c>
      <c r="S9" s="14">
        <v>0</v>
      </c>
      <c r="T9" s="14">
        <f t="shared" si="7"/>
        <v>0</v>
      </c>
      <c r="U9" s="23">
        <f t="shared" si="8"/>
        <v>15</v>
      </c>
      <c r="V9" s="20">
        <f t="shared" si="9"/>
        <v>75</v>
      </c>
      <c r="W9" s="15" t="str">
        <f t="shared" si="10"/>
        <v>C</v>
      </c>
      <c r="X9" s="21" t="str">
        <f t="shared" si="11"/>
        <v>15%</v>
      </c>
    </row>
    <row r="10" s="3" customFormat="1" ht="31" customHeight="1" spans="1:24">
      <c r="A10" s="14">
        <v>8</v>
      </c>
      <c r="B10" s="39" t="s">
        <v>31</v>
      </c>
      <c r="C10" s="46" t="s">
        <v>26</v>
      </c>
      <c r="D10" s="16">
        <v>20896.26</v>
      </c>
      <c r="E10" s="14">
        <v>0</v>
      </c>
      <c r="F10" s="17">
        <f t="shared" si="0"/>
        <v>0</v>
      </c>
      <c r="G10" s="18">
        <f t="shared" si="1"/>
        <v>0</v>
      </c>
      <c r="H10" s="24">
        <v>-0.1845</v>
      </c>
      <c r="I10" s="24">
        <v>-0.2354</v>
      </c>
      <c r="J10" s="20" t="str">
        <f t="shared" si="2"/>
        <v>10</v>
      </c>
      <c r="K10" s="20" t="str">
        <f t="shared" si="3"/>
        <v>10</v>
      </c>
      <c r="L10" s="16">
        <v>20896.26</v>
      </c>
      <c r="M10" s="14">
        <v>0</v>
      </c>
      <c r="N10" s="21">
        <f t="shared" si="4"/>
        <v>0</v>
      </c>
      <c r="O10" s="20" t="str">
        <f t="shared" si="5"/>
        <v>20</v>
      </c>
      <c r="P10" s="22">
        <v>0.000424600515411279</v>
      </c>
      <c r="Q10" s="20" t="str">
        <f t="shared" si="6"/>
        <v>20</v>
      </c>
      <c r="R10" s="14">
        <v>1</v>
      </c>
      <c r="S10" s="14">
        <v>0</v>
      </c>
      <c r="T10" s="14">
        <f t="shared" si="7"/>
        <v>1</v>
      </c>
      <c r="U10" s="23">
        <f t="shared" si="8"/>
        <v>12</v>
      </c>
      <c r="V10" s="20">
        <f t="shared" si="9"/>
        <v>72</v>
      </c>
      <c r="W10" s="15" t="str">
        <f t="shared" si="10"/>
        <v>C</v>
      </c>
      <c r="X10" s="21" t="str">
        <f t="shared" si="11"/>
        <v>15%</v>
      </c>
    </row>
    <row r="11" s="3" customFormat="1" ht="31" customHeight="1" spans="1:24">
      <c r="A11" s="14">
        <v>9</v>
      </c>
      <c r="B11" s="39" t="s">
        <v>100</v>
      </c>
      <c r="C11" s="46" t="s">
        <v>26</v>
      </c>
      <c r="D11" s="16">
        <v>48851.64</v>
      </c>
      <c r="E11" s="14">
        <v>18730.68</v>
      </c>
      <c r="F11" s="17">
        <f t="shared" si="0"/>
        <v>0.383419676391622</v>
      </c>
      <c r="G11" s="18">
        <f t="shared" si="1"/>
        <v>9.58549190979054</v>
      </c>
      <c r="H11" s="24">
        <v>-0.460745748774088</v>
      </c>
      <c r="I11" s="24">
        <v>-0.920735819623073</v>
      </c>
      <c r="J11" s="20" t="str">
        <f t="shared" si="2"/>
        <v>10</v>
      </c>
      <c r="K11" s="20" t="str">
        <f t="shared" si="3"/>
        <v>10</v>
      </c>
      <c r="L11" s="16">
        <v>48851.64</v>
      </c>
      <c r="M11" s="14">
        <v>0</v>
      </c>
      <c r="N11" s="21">
        <f t="shared" si="4"/>
        <v>0</v>
      </c>
      <c r="O11" s="20" t="str">
        <f t="shared" si="5"/>
        <v>20</v>
      </c>
      <c r="P11" s="22">
        <v>0.00784367626174767</v>
      </c>
      <c r="Q11" s="20" t="str">
        <f t="shared" si="6"/>
        <v>20</v>
      </c>
      <c r="R11" s="14">
        <v>0</v>
      </c>
      <c r="S11" s="14">
        <v>0</v>
      </c>
      <c r="T11" s="14">
        <f t="shared" si="7"/>
        <v>0</v>
      </c>
      <c r="U11" s="23">
        <f t="shared" si="8"/>
        <v>15</v>
      </c>
      <c r="V11" s="20">
        <f t="shared" si="9"/>
        <v>84.5854919097905</v>
      </c>
      <c r="W11" s="15" t="str">
        <f t="shared" si="10"/>
        <v>B</v>
      </c>
      <c r="X11" s="21" t="str">
        <f t="shared" si="11"/>
        <v>20%</v>
      </c>
    </row>
    <row r="12" s="3" customFormat="1" ht="31" customHeight="1" spans="1:24">
      <c r="A12" s="14">
        <v>10</v>
      </c>
      <c r="B12" s="39" t="s">
        <v>40</v>
      </c>
      <c r="C12" s="14" t="s">
        <v>28</v>
      </c>
      <c r="D12" s="16">
        <v>763.2</v>
      </c>
      <c r="E12" s="14">
        <v>420</v>
      </c>
      <c r="F12" s="17">
        <f t="shared" si="0"/>
        <v>0.550314465408805</v>
      </c>
      <c r="G12" s="18">
        <f t="shared" si="1"/>
        <v>13.7578616352201</v>
      </c>
      <c r="H12" s="24">
        <v>-0.2128</v>
      </c>
      <c r="I12" s="24">
        <v>-0.0666</v>
      </c>
      <c r="J12" s="20" t="str">
        <f t="shared" si="2"/>
        <v>10</v>
      </c>
      <c r="K12" s="20" t="str">
        <f t="shared" si="3"/>
        <v>10</v>
      </c>
      <c r="L12" s="26">
        <v>763.2</v>
      </c>
      <c r="M12" s="14">
        <v>0</v>
      </c>
      <c r="N12" s="21">
        <f t="shared" si="4"/>
        <v>0</v>
      </c>
      <c r="O12" s="20" t="str">
        <f t="shared" si="5"/>
        <v>20</v>
      </c>
      <c r="P12" s="22">
        <v>0.00742290749601061</v>
      </c>
      <c r="Q12" s="20" t="str">
        <f t="shared" si="6"/>
        <v>20</v>
      </c>
      <c r="R12" s="14">
        <v>0</v>
      </c>
      <c r="S12" s="14">
        <v>0</v>
      </c>
      <c r="T12" s="14">
        <f t="shared" si="7"/>
        <v>0</v>
      </c>
      <c r="U12" s="23">
        <f t="shared" si="8"/>
        <v>15</v>
      </c>
      <c r="V12" s="20">
        <f t="shared" si="9"/>
        <v>88.7578616352201</v>
      </c>
      <c r="W12" s="15" t="str">
        <f t="shared" si="10"/>
        <v>B</v>
      </c>
      <c r="X12" s="21" t="str">
        <f t="shared" si="11"/>
        <v>20%</v>
      </c>
    </row>
    <row r="13" s="3" customFormat="1" ht="31" customHeight="1" spans="1:24">
      <c r="A13" s="14">
        <v>11</v>
      </c>
      <c r="B13" s="39" t="s">
        <v>44</v>
      </c>
      <c r="C13" s="14" t="s">
        <v>28</v>
      </c>
      <c r="D13" s="16">
        <v>0</v>
      </c>
      <c r="E13" s="14">
        <v>0</v>
      </c>
      <c r="F13" s="17">
        <v>0</v>
      </c>
      <c r="G13" s="18">
        <f t="shared" si="1"/>
        <v>0</v>
      </c>
      <c r="H13" s="24">
        <v>0.0651</v>
      </c>
      <c r="I13" s="24">
        <v>-0.0576</v>
      </c>
      <c r="J13" s="20">
        <f t="shared" si="2"/>
        <v>8.3725</v>
      </c>
      <c r="K13" s="20" t="str">
        <f t="shared" si="3"/>
        <v>10</v>
      </c>
      <c r="L13" s="16">
        <v>0</v>
      </c>
      <c r="M13" s="14">
        <v>0</v>
      </c>
      <c r="N13" s="21">
        <v>0</v>
      </c>
      <c r="O13" s="20" t="str">
        <f t="shared" si="5"/>
        <v>20</v>
      </c>
      <c r="P13" s="22">
        <v>0.00153799903618447</v>
      </c>
      <c r="Q13" s="20" t="str">
        <f t="shared" si="6"/>
        <v>20</v>
      </c>
      <c r="R13" s="14">
        <v>1</v>
      </c>
      <c r="S13" s="14">
        <v>0</v>
      </c>
      <c r="T13" s="14">
        <f t="shared" si="7"/>
        <v>1</v>
      </c>
      <c r="U13" s="23">
        <f t="shared" si="8"/>
        <v>12</v>
      </c>
      <c r="V13" s="20">
        <f t="shared" si="9"/>
        <v>70.3725</v>
      </c>
      <c r="W13" s="15" t="str">
        <f t="shared" si="10"/>
        <v>C</v>
      </c>
      <c r="X13" s="21" t="str">
        <f t="shared" si="11"/>
        <v>15%</v>
      </c>
    </row>
    <row r="14" s="4" customFormat="1" ht="31" customHeight="1" spans="1:24">
      <c r="A14" s="14">
        <v>12</v>
      </c>
      <c r="B14" s="39" t="s">
        <v>39</v>
      </c>
      <c r="C14" s="46" t="s">
        <v>26</v>
      </c>
      <c r="D14" s="16">
        <v>31216.56</v>
      </c>
      <c r="E14" s="14">
        <v>18288.68</v>
      </c>
      <c r="F14" s="17">
        <f t="shared" ref="F14:F21" si="12">E14/D14</f>
        <v>0.585864682078999</v>
      </c>
      <c r="G14" s="18">
        <f t="shared" si="1"/>
        <v>14.646617051975</v>
      </c>
      <c r="H14" s="24">
        <v>-0.0267</v>
      </c>
      <c r="I14" s="24">
        <v>-0.2413</v>
      </c>
      <c r="J14" s="20" t="str">
        <f t="shared" si="2"/>
        <v>10</v>
      </c>
      <c r="K14" s="20" t="str">
        <f t="shared" si="3"/>
        <v>10</v>
      </c>
      <c r="L14" s="20">
        <v>31216.56</v>
      </c>
      <c r="M14" s="14">
        <v>0</v>
      </c>
      <c r="N14" s="21">
        <f t="shared" ref="N14:N19" si="13">M14/(L14+M14)</f>
        <v>0</v>
      </c>
      <c r="O14" s="20" t="str">
        <f t="shared" si="5"/>
        <v>20</v>
      </c>
      <c r="P14" s="17">
        <v>0.00691356951995857</v>
      </c>
      <c r="Q14" s="20" t="str">
        <f t="shared" si="6"/>
        <v>20</v>
      </c>
      <c r="R14" s="14">
        <v>1</v>
      </c>
      <c r="S14" s="23">
        <v>0</v>
      </c>
      <c r="T14" s="23">
        <f t="shared" si="7"/>
        <v>1</v>
      </c>
      <c r="U14" s="23">
        <f t="shared" si="8"/>
        <v>12</v>
      </c>
      <c r="V14" s="20">
        <f t="shared" si="9"/>
        <v>86.646617051975</v>
      </c>
      <c r="W14" s="15" t="str">
        <f t="shared" si="10"/>
        <v>B</v>
      </c>
      <c r="X14" s="21" t="str">
        <f t="shared" si="11"/>
        <v>20%</v>
      </c>
    </row>
    <row r="15" s="3" customFormat="1" ht="31" customHeight="1" spans="1:24">
      <c r="A15" s="14">
        <v>13</v>
      </c>
      <c r="B15" s="39" t="s">
        <v>38</v>
      </c>
      <c r="C15" s="46" t="s">
        <v>26</v>
      </c>
      <c r="D15" s="16">
        <v>398.43</v>
      </c>
      <c r="E15" s="14">
        <v>177.08</v>
      </c>
      <c r="F15" s="17">
        <f t="shared" si="12"/>
        <v>0.444444444444444</v>
      </c>
      <c r="G15" s="18">
        <f t="shared" si="1"/>
        <v>11.1111111111111</v>
      </c>
      <c r="H15" s="24">
        <v>-0.38</v>
      </c>
      <c r="I15" s="24">
        <v>-0.32</v>
      </c>
      <c r="J15" s="20" t="str">
        <f t="shared" si="2"/>
        <v>10</v>
      </c>
      <c r="K15" s="20" t="str">
        <f t="shared" si="3"/>
        <v>10</v>
      </c>
      <c r="L15" s="28">
        <v>398.43</v>
      </c>
      <c r="M15" s="14">
        <v>0</v>
      </c>
      <c r="N15" s="21">
        <f t="shared" si="13"/>
        <v>0</v>
      </c>
      <c r="O15" s="20" t="str">
        <f t="shared" si="5"/>
        <v>20</v>
      </c>
      <c r="P15" s="22">
        <v>0.0109953848058537</v>
      </c>
      <c r="Q15" s="20" t="str">
        <f t="shared" si="6"/>
        <v>20</v>
      </c>
      <c r="R15" s="14">
        <v>1</v>
      </c>
      <c r="S15" s="14">
        <v>0</v>
      </c>
      <c r="T15" s="14">
        <f t="shared" si="7"/>
        <v>1</v>
      </c>
      <c r="U15" s="23">
        <f t="shared" si="8"/>
        <v>12</v>
      </c>
      <c r="V15" s="20">
        <f t="shared" si="9"/>
        <v>83.1111111111111</v>
      </c>
      <c r="W15" s="15" t="str">
        <f t="shared" si="10"/>
        <v>B</v>
      </c>
      <c r="X15" s="21" t="str">
        <f t="shared" si="11"/>
        <v>20%</v>
      </c>
    </row>
    <row r="16" s="3" customFormat="1" ht="31" customHeight="1" spans="1:24">
      <c r="A16" s="14">
        <v>14</v>
      </c>
      <c r="B16" s="39" t="s">
        <v>42</v>
      </c>
      <c r="C16" s="46" t="s">
        <v>26</v>
      </c>
      <c r="D16" s="16">
        <v>3839.5</v>
      </c>
      <c r="E16" s="14">
        <v>269.8</v>
      </c>
      <c r="F16" s="17">
        <f t="shared" si="12"/>
        <v>0.0702695663497851</v>
      </c>
      <c r="G16" s="18">
        <f t="shared" si="1"/>
        <v>1.75673915874463</v>
      </c>
      <c r="H16" s="24">
        <v>-0.345751555504608</v>
      </c>
      <c r="I16" s="24">
        <v>-0.147893456264771</v>
      </c>
      <c r="J16" s="20" t="str">
        <f t="shared" si="2"/>
        <v>10</v>
      </c>
      <c r="K16" s="20" t="str">
        <f t="shared" si="3"/>
        <v>10</v>
      </c>
      <c r="L16" s="26">
        <v>3839.5</v>
      </c>
      <c r="M16" s="14">
        <v>0</v>
      </c>
      <c r="N16" s="21">
        <f t="shared" si="13"/>
        <v>0</v>
      </c>
      <c r="O16" s="20" t="str">
        <f t="shared" si="5"/>
        <v>20</v>
      </c>
      <c r="P16" s="22">
        <v>0.00172056757016709</v>
      </c>
      <c r="Q16" s="20" t="str">
        <f t="shared" si="6"/>
        <v>20</v>
      </c>
      <c r="R16" s="14">
        <v>1</v>
      </c>
      <c r="S16" s="14">
        <v>0</v>
      </c>
      <c r="T16" s="14">
        <f t="shared" si="7"/>
        <v>1</v>
      </c>
      <c r="U16" s="23">
        <f t="shared" si="8"/>
        <v>12</v>
      </c>
      <c r="V16" s="20">
        <f t="shared" si="9"/>
        <v>73.7567391587446</v>
      </c>
      <c r="W16" s="15" t="str">
        <f t="shared" si="10"/>
        <v>C</v>
      </c>
      <c r="X16" s="21" t="str">
        <f t="shared" si="11"/>
        <v>15%</v>
      </c>
    </row>
    <row r="17" s="3" customFormat="1" ht="31" customHeight="1" spans="1:24">
      <c r="A17" s="14">
        <v>15</v>
      </c>
      <c r="B17" s="39" t="s">
        <v>36</v>
      </c>
      <c r="C17" s="14" t="s">
        <v>28</v>
      </c>
      <c r="D17" s="16">
        <v>1778348.66</v>
      </c>
      <c r="E17" s="14">
        <v>1111876.06</v>
      </c>
      <c r="F17" s="17">
        <f t="shared" si="12"/>
        <v>0.625229509268447</v>
      </c>
      <c r="G17" s="18">
        <f t="shared" si="1"/>
        <v>15.6307377317112</v>
      </c>
      <c r="H17" s="47">
        <v>-0.234646532931794</v>
      </c>
      <c r="I17" s="47">
        <v>-0.203614264321739</v>
      </c>
      <c r="J17" s="20" t="str">
        <f t="shared" si="2"/>
        <v>10</v>
      </c>
      <c r="K17" s="20" t="str">
        <f t="shared" si="3"/>
        <v>10</v>
      </c>
      <c r="L17" s="26">
        <v>1778348.66</v>
      </c>
      <c r="M17" s="14">
        <v>0</v>
      </c>
      <c r="N17" s="21">
        <f t="shared" si="13"/>
        <v>0</v>
      </c>
      <c r="O17" s="20" t="str">
        <f t="shared" si="5"/>
        <v>20</v>
      </c>
      <c r="P17" s="22">
        <v>0.000946402280168298</v>
      </c>
      <c r="Q17" s="20" t="str">
        <f t="shared" si="6"/>
        <v>20</v>
      </c>
      <c r="R17" s="14">
        <v>0</v>
      </c>
      <c r="S17" s="14">
        <v>0</v>
      </c>
      <c r="T17" s="14">
        <f t="shared" si="7"/>
        <v>0</v>
      </c>
      <c r="U17" s="23">
        <f t="shared" si="8"/>
        <v>15</v>
      </c>
      <c r="V17" s="20">
        <f t="shared" si="9"/>
        <v>90.6307377317112</v>
      </c>
      <c r="W17" s="15" t="str">
        <f t="shared" si="10"/>
        <v>A</v>
      </c>
      <c r="X17" s="21" t="str">
        <f t="shared" si="11"/>
        <v>25%</v>
      </c>
    </row>
    <row r="18" s="3" customFormat="1" ht="31" customHeight="1" spans="1:24">
      <c r="A18" s="14">
        <v>16</v>
      </c>
      <c r="B18" s="39" t="s">
        <v>30</v>
      </c>
      <c r="C18" s="46" t="s">
        <v>26</v>
      </c>
      <c r="D18" s="16">
        <v>31763.66</v>
      </c>
      <c r="E18" s="14">
        <v>0</v>
      </c>
      <c r="F18" s="17">
        <f t="shared" si="12"/>
        <v>0</v>
      </c>
      <c r="G18" s="18">
        <f t="shared" si="1"/>
        <v>0</v>
      </c>
      <c r="H18" s="24">
        <v>-0.16131417661426</v>
      </c>
      <c r="I18" s="24">
        <v>-0.0739464912249085</v>
      </c>
      <c r="J18" s="20" t="str">
        <f t="shared" si="2"/>
        <v>10</v>
      </c>
      <c r="K18" s="20" t="str">
        <f t="shared" si="3"/>
        <v>10</v>
      </c>
      <c r="L18" s="30">
        <v>31763.66</v>
      </c>
      <c r="M18" s="14">
        <v>0</v>
      </c>
      <c r="N18" s="21">
        <f t="shared" si="13"/>
        <v>0</v>
      </c>
      <c r="O18" s="20" t="str">
        <f t="shared" si="5"/>
        <v>20</v>
      </c>
      <c r="P18" s="22">
        <v>0.00594912407050868</v>
      </c>
      <c r="Q18" s="20" t="str">
        <f t="shared" si="6"/>
        <v>20</v>
      </c>
      <c r="R18" s="14">
        <v>0</v>
      </c>
      <c r="S18" s="14">
        <v>0</v>
      </c>
      <c r="T18" s="14">
        <f t="shared" si="7"/>
        <v>0</v>
      </c>
      <c r="U18" s="23">
        <f t="shared" si="8"/>
        <v>15</v>
      </c>
      <c r="V18" s="20">
        <f t="shared" si="9"/>
        <v>75</v>
      </c>
      <c r="W18" s="15" t="str">
        <f t="shared" si="10"/>
        <v>C</v>
      </c>
      <c r="X18" s="21" t="str">
        <f t="shared" si="11"/>
        <v>15%</v>
      </c>
    </row>
    <row r="19" s="3" customFormat="1" ht="31" customHeight="1" spans="1:24">
      <c r="A19" s="14">
        <v>17</v>
      </c>
      <c r="B19" s="39" t="s">
        <v>61</v>
      </c>
      <c r="C19" s="46" t="s">
        <v>26</v>
      </c>
      <c r="D19" s="16">
        <v>620339.8</v>
      </c>
      <c r="E19" s="14">
        <v>197605.3</v>
      </c>
      <c r="F19" s="17">
        <f t="shared" si="12"/>
        <v>0.318543643338699</v>
      </c>
      <c r="G19" s="18">
        <f t="shared" si="1"/>
        <v>7.96359108346748</v>
      </c>
      <c r="H19" s="24">
        <v>-0.1478</v>
      </c>
      <c r="I19" s="24">
        <v>-0.1422</v>
      </c>
      <c r="J19" s="20" t="str">
        <f t="shared" si="2"/>
        <v>10</v>
      </c>
      <c r="K19" s="20" t="str">
        <f t="shared" si="3"/>
        <v>10</v>
      </c>
      <c r="L19" s="26">
        <v>620339.8</v>
      </c>
      <c r="M19" s="14">
        <v>0</v>
      </c>
      <c r="N19" s="21">
        <f t="shared" si="13"/>
        <v>0</v>
      </c>
      <c r="O19" s="20" t="str">
        <f t="shared" si="5"/>
        <v>20</v>
      </c>
      <c r="P19" s="22">
        <v>0.00381983696166383</v>
      </c>
      <c r="Q19" s="20" t="str">
        <f t="shared" si="6"/>
        <v>20</v>
      </c>
      <c r="R19" s="14">
        <v>0</v>
      </c>
      <c r="S19" s="14">
        <v>0</v>
      </c>
      <c r="T19" s="14">
        <f t="shared" si="7"/>
        <v>0</v>
      </c>
      <c r="U19" s="23">
        <f t="shared" si="8"/>
        <v>15</v>
      </c>
      <c r="V19" s="20">
        <f t="shared" si="9"/>
        <v>82.9635910834675</v>
      </c>
      <c r="W19" s="15" t="str">
        <f t="shared" si="10"/>
        <v>B</v>
      </c>
      <c r="X19" s="21" t="str">
        <f t="shared" si="11"/>
        <v>20%</v>
      </c>
    </row>
    <row r="20" s="3" customFormat="1" ht="31" customHeight="1" spans="1:24">
      <c r="A20" s="14">
        <v>19</v>
      </c>
      <c r="B20" s="39" t="s">
        <v>62</v>
      </c>
      <c r="C20" s="14" t="s">
        <v>26</v>
      </c>
      <c r="D20" s="16">
        <v>503086.1</v>
      </c>
      <c r="E20" s="14">
        <v>146564.76</v>
      </c>
      <c r="F20" s="17">
        <f t="shared" si="12"/>
        <v>0.291331364551714</v>
      </c>
      <c r="G20" s="18">
        <f t="shared" si="1"/>
        <v>7.28328411379285</v>
      </c>
      <c r="H20" s="24">
        <v>-0.1747</v>
      </c>
      <c r="I20" s="24">
        <v>-0.1754</v>
      </c>
      <c r="J20" s="20" t="str">
        <f t="shared" si="2"/>
        <v>10</v>
      </c>
      <c r="K20" s="20" t="str">
        <f t="shared" si="3"/>
        <v>10</v>
      </c>
      <c r="L20" s="26">
        <v>503086.1</v>
      </c>
      <c r="M20" s="14">
        <v>0</v>
      </c>
      <c r="N20" s="21">
        <v>0</v>
      </c>
      <c r="O20" s="20" t="str">
        <f t="shared" si="5"/>
        <v>20</v>
      </c>
      <c r="P20" s="22">
        <v>0.00222586271317598</v>
      </c>
      <c r="Q20" s="20" t="str">
        <f t="shared" si="6"/>
        <v>20</v>
      </c>
      <c r="R20" s="14">
        <v>0</v>
      </c>
      <c r="S20" s="14">
        <v>0</v>
      </c>
      <c r="T20" s="14">
        <f t="shared" si="7"/>
        <v>0</v>
      </c>
      <c r="U20" s="23">
        <f t="shared" si="8"/>
        <v>15</v>
      </c>
      <c r="V20" s="20">
        <f t="shared" si="9"/>
        <v>82.2832841137928</v>
      </c>
      <c r="W20" s="15" t="str">
        <f t="shared" si="10"/>
        <v>B</v>
      </c>
      <c r="X20" s="21" t="str">
        <f t="shared" si="11"/>
        <v>20%</v>
      </c>
    </row>
    <row r="21" s="3" customFormat="1" ht="31" customHeight="1" spans="1:24">
      <c r="A21" s="14">
        <v>20</v>
      </c>
      <c r="B21" s="39" t="s">
        <v>102</v>
      </c>
      <c r="C21" s="14" t="s">
        <v>28</v>
      </c>
      <c r="D21" s="16">
        <v>4610.4</v>
      </c>
      <c r="E21" s="14">
        <v>0</v>
      </c>
      <c r="F21" s="17">
        <f t="shared" si="12"/>
        <v>0</v>
      </c>
      <c r="G21" s="18">
        <f t="shared" si="1"/>
        <v>0</v>
      </c>
      <c r="H21" s="38">
        <v>-0.35</v>
      </c>
      <c r="I21" s="38">
        <v>-0.0557</v>
      </c>
      <c r="J21" s="20" t="str">
        <f t="shared" si="2"/>
        <v>10</v>
      </c>
      <c r="K21" s="20" t="str">
        <f t="shared" si="3"/>
        <v>10</v>
      </c>
      <c r="L21" s="16">
        <v>4610.4</v>
      </c>
      <c r="M21" s="14">
        <v>0</v>
      </c>
      <c r="N21" s="21">
        <f t="shared" ref="N21:N29" si="14">M21/(L21+M21)</f>
        <v>0</v>
      </c>
      <c r="O21" s="20" t="str">
        <f t="shared" si="5"/>
        <v>20</v>
      </c>
      <c r="P21" s="22">
        <v>0</v>
      </c>
      <c r="Q21" s="20" t="str">
        <f t="shared" si="6"/>
        <v>20</v>
      </c>
      <c r="R21" s="14">
        <v>0</v>
      </c>
      <c r="S21" s="14">
        <v>0</v>
      </c>
      <c r="T21" s="14">
        <f t="shared" si="7"/>
        <v>0</v>
      </c>
      <c r="U21" s="23">
        <f t="shared" si="8"/>
        <v>15</v>
      </c>
      <c r="V21" s="20">
        <f t="shared" si="9"/>
        <v>75</v>
      </c>
      <c r="W21" s="15" t="str">
        <f t="shared" si="10"/>
        <v>C</v>
      </c>
      <c r="X21" s="21" t="str">
        <f t="shared" si="11"/>
        <v>15%</v>
      </c>
    </row>
    <row r="22" s="3" customFormat="1" ht="31" customHeight="1" spans="1:24">
      <c r="A22" s="14">
        <v>21</v>
      </c>
      <c r="B22" s="39" t="s">
        <v>59</v>
      </c>
      <c r="C22" s="14" t="s">
        <v>28</v>
      </c>
      <c r="D22" s="16">
        <v>0</v>
      </c>
      <c r="E22" s="14">
        <v>0</v>
      </c>
      <c r="F22" s="17">
        <v>0</v>
      </c>
      <c r="G22" s="18">
        <f t="shared" si="1"/>
        <v>0</v>
      </c>
      <c r="H22" s="24">
        <v>0</v>
      </c>
      <c r="I22" s="24">
        <v>0</v>
      </c>
      <c r="J22" s="20" t="str">
        <f t="shared" si="2"/>
        <v>10</v>
      </c>
      <c r="K22" s="20" t="str">
        <f t="shared" si="3"/>
        <v>10</v>
      </c>
      <c r="L22" s="16">
        <v>0</v>
      </c>
      <c r="M22" s="14">
        <v>0</v>
      </c>
      <c r="N22" s="21">
        <v>0</v>
      </c>
      <c r="O22" s="20" t="str">
        <f t="shared" si="5"/>
        <v>20</v>
      </c>
      <c r="P22" s="22">
        <v>0</v>
      </c>
      <c r="Q22" s="20" t="str">
        <f t="shared" si="6"/>
        <v>20</v>
      </c>
      <c r="R22" s="14">
        <v>0</v>
      </c>
      <c r="S22" s="14">
        <v>0</v>
      </c>
      <c r="T22" s="14">
        <f t="shared" si="7"/>
        <v>0</v>
      </c>
      <c r="U22" s="23">
        <f t="shared" si="8"/>
        <v>15</v>
      </c>
      <c r="V22" s="20">
        <f t="shared" si="9"/>
        <v>75</v>
      </c>
      <c r="W22" s="15" t="str">
        <f t="shared" si="10"/>
        <v>C</v>
      </c>
      <c r="X22" s="21" t="str">
        <f t="shared" si="11"/>
        <v>15%</v>
      </c>
    </row>
    <row r="23" s="3" customFormat="1" ht="31" customHeight="1" spans="1:24">
      <c r="A23" s="14">
        <v>22</v>
      </c>
      <c r="B23" s="39" t="s">
        <v>103</v>
      </c>
      <c r="C23" s="14" t="s">
        <v>28</v>
      </c>
      <c r="D23" s="16">
        <v>32096.18</v>
      </c>
      <c r="E23" s="14">
        <v>0</v>
      </c>
      <c r="F23" s="17">
        <f t="shared" ref="F23:F29" si="15">E23/D23</f>
        <v>0</v>
      </c>
      <c r="G23" s="18">
        <f t="shared" si="1"/>
        <v>0</v>
      </c>
      <c r="H23" s="42">
        <v>-0.3731</v>
      </c>
      <c r="I23" s="42">
        <v>0.1919</v>
      </c>
      <c r="J23" s="20" t="str">
        <f t="shared" si="2"/>
        <v>10</v>
      </c>
      <c r="K23" s="20">
        <f t="shared" si="3"/>
        <v>5.2025</v>
      </c>
      <c r="L23" s="16">
        <v>32096.18</v>
      </c>
      <c r="M23" s="14">
        <v>0</v>
      </c>
      <c r="N23" s="21">
        <f t="shared" si="14"/>
        <v>0</v>
      </c>
      <c r="O23" s="20" t="str">
        <f t="shared" si="5"/>
        <v>20</v>
      </c>
      <c r="P23" s="22">
        <v>5.58993668889879e-5</v>
      </c>
      <c r="Q23" s="20" t="str">
        <f t="shared" si="6"/>
        <v>20</v>
      </c>
      <c r="R23" s="14">
        <v>0</v>
      </c>
      <c r="S23" s="14">
        <v>0</v>
      </c>
      <c r="T23" s="14">
        <f t="shared" si="7"/>
        <v>0</v>
      </c>
      <c r="U23" s="23">
        <f t="shared" si="8"/>
        <v>15</v>
      </c>
      <c r="V23" s="20">
        <f t="shared" si="9"/>
        <v>70.2025</v>
      </c>
      <c r="W23" s="15" t="str">
        <f t="shared" si="10"/>
        <v>C</v>
      </c>
      <c r="X23" s="21" t="str">
        <f t="shared" si="11"/>
        <v>15%</v>
      </c>
    </row>
    <row r="24" s="3" customFormat="1" ht="31" customHeight="1" spans="1:24">
      <c r="A24" s="14">
        <v>23</v>
      </c>
      <c r="B24" s="39" t="s">
        <v>60</v>
      </c>
      <c r="C24" s="46" t="s">
        <v>26</v>
      </c>
      <c r="D24" s="16">
        <v>463.36</v>
      </c>
      <c r="E24" s="14">
        <v>0</v>
      </c>
      <c r="F24" s="17">
        <f t="shared" si="15"/>
        <v>0</v>
      </c>
      <c r="G24" s="18">
        <f t="shared" si="1"/>
        <v>0</v>
      </c>
      <c r="H24" s="24">
        <v>-0.3596</v>
      </c>
      <c r="I24" s="24">
        <v>-0.2955</v>
      </c>
      <c r="J24" s="20" t="str">
        <f t="shared" si="2"/>
        <v>10</v>
      </c>
      <c r="K24" s="20" t="str">
        <f t="shared" si="3"/>
        <v>10</v>
      </c>
      <c r="L24" s="16">
        <v>463.36</v>
      </c>
      <c r="M24" s="14">
        <v>0</v>
      </c>
      <c r="N24" s="21">
        <f t="shared" si="14"/>
        <v>0</v>
      </c>
      <c r="O24" s="20" t="str">
        <f t="shared" si="5"/>
        <v>20</v>
      </c>
      <c r="P24" s="22">
        <v>0.000674753406307015</v>
      </c>
      <c r="Q24" s="20" t="str">
        <f t="shared" si="6"/>
        <v>20</v>
      </c>
      <c r="R24" s="14">
        <v>0</v>
      </c>
      <c r="S24" s="14">
        <v>0</v>
      </c>
      <c r="T24" s="14">
        <f t="shared" si="7"/>
        <v>0</v>
      </c>
      <c r="U24" s="23">
        <f t="shared" si="8"/>
        <v>15</v>
      </c>
      <c r="V24" s="20">
        <f t="shared" si="9"/>
        <v>75</v>
      </c>
      <c r="W24" s="15" t="str">
        <f t="shared" si="10"/>
        <v>C</v>
      </c>
      <c r="X24" s="21" t="str">
        <f t="shared" si="11"/>
        <v>15%</v>
      </c>
    </row>
    <row r="25" s="3" customFormat="1" ht="31" customHeight="1" spans="1:24">
      <c r="A25" s="14">
        <v>24</v>
      </c>
      <c r="B25" s="39" t="s">
        <v>71</v>
      </c>
      <c r="C25" s="46" t="s">
        <v>26</v>
      </c>
      <c r="D25" s="16">
        <v>501.25</v>
      </c>
      <c r="E25" s="14">
        <v>0</v>
      </c>
      <c r="F25" s="17">
        <f t="shared" si="15"/>
        <v>0</v>
      </c>
      <c r="G25" s="18">
        <f t="shared" si="1"/>
        <v>0</v>
      </c>
      <c r="H25" s="24">
        <v>-0.2704</v>
      </c>
      <c r="I25" s="24">
        <v>-0.262</v>
      </c>
      <c r="J25" s="20" t="str">
        <f t="shared" si="2"/>
        <v>10</v>
      </c>
      <c r="K25" s="20" t="str">
        <f t="shared" si="3"/>
        <v>10</v>
      </c>
      <c r="L25" s="28">
        <v>501.25</v>
      </c>
      <c r="M25" s="14">
        <v>0</v>
      </c>
      <c r="N25" s="21">
        <f t="shared" si="14"/>
        <v>0</v>
      </c>
      <c r="O25" s="20" t="str">
        <f t="shared" si="5"/>
        <v>20</v>
      </c>
      <c r="P25" s="22">
        <v>3.38216203954921e-5</v>
      </c>
      <c r="Q25" s="20" t="str">
        <f t="shared" si="6"/>
        <v>20</v>
      </c>
      <c r="R25" s="14">
        <v>0</v>
      </c>
      <c r="S25" s="14">
        <v>0</v>
      </c>
      <c r="T25" s="14">
        <f t="shared" si="7"/>
        <v>0</v>
      </c>
      <c r="U25" s="23">
        <f t="shared" si="8"/>
        <v>15</v>
      </c>
      <c r="V25" s="20">
        <f t="shared" si="9"/>
        <v>75</v>
      </c>
      <c r="W25" s="15" t="str">
        <f t="shared" si="10"/>
        <v>C</v>
      </c>
      <c r="X25" s="21" t="str">
        <f t="shared" si="11"/>
        <v>15%</v>
      </c>
    </row>
    <row r="26" s="3" customFormat="1" ht="31" customHeight="1" spans="1:24">
      <c r="A26" s="14">
        <v>25</v>
      </c>
      <c r="B26" s="39" t="s">
        <v>69</v>
      </c>
      <c r="C26" s="14" t="s">
        <v>28</v>
      </c>
      <c r="D26" s="16">
        <v>4032.64</v>
      </c>
      <c r="E26" s="14">
        <v>0</v>
      </c>
      <c r="F26" s="17">
        <f t="shared" si="15"/>
        <v>0</v>
      </c>
      <c r="G26" s="18">
        <f t="shared" si="1"/>
        <v>0</v>
      </c>
      <c r="H26" s="24">
        <v>-0.0048</v>
      </c>
      <c r="I26" s="24">
        <v>-0.0014</v>
      </c>
      <c r="J26" s="20" t="str">
        <f t="shared" si="2"/>
        <v>10</v>
      </c>
      <c r="K26" s="20" t="str">
        <f t="shared" si="3"/>
        <v>10</v>
      </c>
      <c r="L26" s="28">
        <v>4032.64</v>
      </c>
      <c r="M26" s="14">
        <v>0</v>
      </c>
      <c r="N26" s="21">
        <f t="shared" si="14"/>
        <v>0</v>
      </c>
      <c r="O26" s="20" t="str">
        <f t="shared" si="5"/>
        <v>20</v>
      </c>
      <c r="P26" s="22">
        <v>0.000117067497667682</v>
      </c>
      <c r="Q26" s="20" t="str">
        <f t="shared" si="6"/>
        <v>20</v>
      </c>
      <c r="R26" s="14">
        <v>0</v>
      </c>
      <c r="S26" s="14">
        <v>0</v>
      </c>
      <c r="T26" s="14">
        <f t="shared" si="7"/>
        <v>0</v>
      </c>
      <c r="U26" s="23">
        <f t="shared" si="8"/>
        <v>15</v>
      </c>
      <c r="V26" s="20">
        <f t="shared" si="9"/>
        <v>75</v>
      </c>
      <c r="W26" s="15" t="str">
        <f t="shared" si="10"/>
        <v>C</v>
      </c>
      <c r="X26" s="21" t="str">
        <f t="shared" si="11"/>
        <v>15%</v>
      </c>
    </row>
    <row r="27" s="3" customFormat="1" ht="31" customHeight="1" spans="1:24">
      <c r="A27" s="14">
        <v>26</v>
      </c>
      <c r="B27" s="39" t="s">
        <v>73</v>
      </c>
      <c r="C27" s="46" t="s">
        <v>26</v>
      </c>
      <c r="D27" s="16">
        <v>6150.07</v>
      </c>
      <c r="E27" s="14">
        <v>0</v>
      </c>
      <c r="F27" s="17">
        <f t="shared" si="15"/>
        <v>0</v>
      </c>
      <c r="G27" s="18">
        <f t="shared" si="1"/>
        <v>0</v>
      </c>
      <c r="H27" s="24">
        <v>-0.1368</v>
      </c>
      <c r="I27" s="24">
        <v>-0.0796</v>
      </c>
      <c r="J27" s="20" t="str">
        <f t="shared" si="2"/>
        <v>10</v>
      </c>
      <c r="K27" s="20" t="str">
        <f t="shared" si="3"/>
        <v>10</v>
      </c>
      <c r="L27" s="26">
        <v>6150.07</v>
      </c>
      <c r="M27" s="14">
        <v>0</v>
      </c>
      <c r="N27" s="21">
        <f t="shared" si="14"/>
        <v>0</v>
      </c>
      <c r="O27" s="20" t="str">
        <f t="shared" si="5"/>
        <v>20</v>
      </c>
      <c r="P27" s="22">
        <v>0.00106485640065491</v>
      </c>
      <c r="Q27" s="20" t="str">
        <f t="shared" si="6"/>
        <v>20</v>
      </c>
      <c r="R27" s="14">
        <v>0</v>
      </c>
      <c r="S27" s="14">
        <v>0</v>
      </c>
      <c r="T27" s="14">
        <f t="shared" si="7"/>
        <v>0</v>
      </c>
      <c r="U27" s="23">
        <f t="shared" si="8"/>
        <v>15</v>
      </c>
      <c r="V27" s="20">
        <f t="shared" si="9"/>
        <v>75</v>
      </c>
      <c r="W27" s="15" t="str">
        <f t="shared" si="10"/>
        <v>C</v>
      </c>
      <c r="X27" s="21" t="str">
        <f t="shared" si="11"/>
        <v>15%</v>
      </c>
    </row>
    <row r="28" s="3" customFormat="1" ht="31" customHeight="1" spans="1:24">
      <c r="A28" s="14">
        <v>27</v>
      </c>
      <c r="B28" s="39" t="s">
        <v>67</v>
      </c>
      <c r="C28" s="46" t="s">
        <v>26</v>
      </c>
      <c r="D28" s="16">
        <v>6842.5</v>
      </c>
      <c r="E28" s="14">
        <v>0</v>
      </c>
      <c r="F28" s="17">
        <f t="shared" si="15"/>
        <v>0</v>
      </c>
      <c r="G28" s="18">
        <f t="shared" si="1"/>
        <v>0</v>
      </c>
      <c r="H28" s="24">
        <v>-0.39</v>
      </c>
      <c r="I28" s="24">
        <v>-0.34</v>
      </c>
      <c r="J28" s="20" t="str">
        <f t="shared" si="2"/>
        <v>10</v>
      </c>
      <c r="K28" s="20" t="str">
        <f t="shared" si="3"/>
        <v>10</v>
      </c>
      <c r="L28" s="26">
        <v>6842.5</v>
      </c>
      <c r="M28" s="14">
        <v>0</v>
      </c>
      <c r="N28" s="21">
        <f t="shared" si="14"/>
        <v>0</v>
      </c>
      <c r="O28" s="20" t="str">
        <f t="shared" si="5"/>
        <v>20</v>
      </c>
      <c r="P28" s="22">
        <v>1.5590875957463e-5</v>
      </c>
      <c r="Q28" s="20" t="str">
        <f t="shared" si="6"/>
        <v>20</v>
      </c>
      <c r="R28" s="14">
        <v>0</v>
      </c>
      <c r="S28" s="14">
        <v>0</v>
      </c>
      <c r="T28" s="14">
        <f t="shared" si="7"/>
        <v>0</v>
      </c>
      <c r="U28" s="23">
        <f t="shared" si="8"/>
        <v>15</v>
      </c>
      <c r="V28" s="20">
        <f t="shared" si="9"/>
        <v>75</v>
      </c>
      <c r="W28" s="15" t="str">
        <f t="shared" si="10"/>
        <v>C</v>
      </c>
      <c r="X28" s="21" t="str">
        <f t="shared" si="11"/>
        <v>15%</v>
      </c>
    </row>
    <row r="29" s="3" customFormat="1" ht="31" customHeight="1" spans="1:24">
      <c r="A29" s="14">
        <v>28</v>
      </c>
      <c r="B29" s="39" t="s">
        <v>64</v>
      </c>
      <c r="C29" s="46" t="s">
        <v>26</v>
      </c>
      <c r="D29" s="16">
        <v>323358.54</v>
      </c>
      <c r="E29" s="14">
        <v>110218</v>
      </c>
      <c r="F29" s="17">
        <f t="shared" si="15"/>
        <v>0.340853839827456</v>
      </c>
      <c r="G29" s="18">
        <f t="shared" si="1"/>
        <v>8.5213459956864</v>
      </c>
      <c r="H29" s="24">
        <v>-0.2249</v>
      </c>
      <c r="I29" s="24">
        <v>-0.1455</v>
      </c>
      <c r="J29" s="20" t="str">
        <f t="shared" si="2"/>
        <v>10</v>
      </c>
      <c r="K29" s="20" t="str">
        <f t="shared" si="3"/>
        <v>10</v>
      </c>
      <c r="L29" s="16">
        <v>323358.54</v>
      </c>
      <c r="M29" s="14">
        <v>0</v>
      </c>
      <c r="N29" s="21">
        <f t="shared" si="14"/>
        <v>0</v>
      </c>
      <c r="O29" s="20" t="str">
        <f t="shared" si="5"/>
        <v>20</v>
      </c>
      <c r="P29" s="22">
        <v>0.00152100903261866</v>
      </c>
      <c r="Q29" s="20" t="str">
        <f t="shared" si="6"/>
        <v>20</v>
      </c>
      <c r="R29" s="14">
        <v>0</v>
      </c>
      <c r="S29" s="14">
        <v>0</v>
      </c>
      <c r="T29" s="14">
        <f t="shared" si="7"/>
        <v>0</v>
      </c>
      <c r="U29" s="23">
        <f t="shared" si="8"/>
        <v>15</v>
      </c>
      <c r="V29" s="20">
        <f t="shared" si="9"/>
        <v>83.5213459956864</v>
      </c>
      <c r="W29" s="15" t="str">
        <f t="shared" si="10"/>
        <v>B</v>
      </c>
      <c r="X29" s="21" t="str">
        <f t="shared" si="11"/>
        <v>20%</v>
      </c>
    </row>
    <row r="30" s="3" customFormat="1" ht="31" customHeight="1" spans="1:24">
      <c r="A30" s="14">
        <v>29</v>
      </c>
      <c r="B30" s="39" t="s">
        <v>68</v>
      </c>
      <c r="C30" s="14" t="s">
        <v>28</v>
      </c>
      <c r="D30" s="16">
        <v>0</v>
      </c>
      <c r="E30" s="14">
        <v>0</v>
      </c>
      <c r="F30" s="17">
        <v>0</v>
      </c>
      <c r="G30" s="18">
        <f t="shared" si="1"/>
        <v>0</v>
      </c>
      <c r="H30" s="24">
        <v>-0.11</v>
      </c>
      <c r="I30" s="24">
        <v>-0.17</v>
      </c>
      <c r="J30" s="20" t="str">
        <f t="shared" si="2"/>
        <v>10</v>
      </c>
      <c r="K30" s="20" t="str">
        <f t="shared" si="3"/>
        <v>10</v>
      </c>
      <c r="L30" s="16">
        <v>0</v>
      </c>
      <c r="M30" s="14">
        <v>0</v>
      </c>
      <c r="N30" s="21">
        <v>0</v>
      </c>
      <c r="O30" s="20" t="str">
        <f t="shared" si="5"/>
        <v>20</v>
      </c>
      <c r="P30" s="22">
        <v>0</v>
      </c>
      <c r="Q30" s="20" t="str">
        <f t="shared" si="6"/>
        <v>20</v>
      </c>
      <c r="R30" s="14">
        <v>0</v>
      </c>
      <c r="S30" s="14">
        <v>0</v>
      </c>
      <c r="T30" s="14">
        <f t="shared" si="7"/>
        <v>0</v>
      </c>
      <c r="U30" s="23">
        <f t="shared" si="8"/>
        <v>15</v>
      </c>
      <c r="V30" s="20">
        <f t="shared" si="9"/>
        <v>75</v>
      </c>
      <c r="W30" s="15" t="str">
        <f t="shared" si="10"/>
        <v>C</v>
      </c>
      <c r="X30" s="21" t="str">
        <f t="shared" si="11"/>
        <v>15%</v>
      </c>
    </row>
    <row r="31" s="3" customFormat="1" ht="31" customHeight="1" spans="1:24">
      <c r="A31" s="14">
        <v>31</v>
      </c>
      <c r="B31" s="39" t="s">
        <v>53</v>
      </c>
      <c r="C31" s="14" t="s">
        <v>26</v>
      </c>
      <c r="D31" s="16">
        <v>548719.22</v>
      </c>
      <c r="E31" s="14">
        <v>60348</v>
      </c>
      <c r="F31" s="17">
        <f t="shared" ref="F31:F48" si="16">E31/D31</f>
        <v>0.10997974519646</v>
      </c>
      <c r="G31" s="18">
        <f t="shared" si="1"/>
        <v>2.74949362991149</v>
      </c>
      <c r="H31" s="24">
        <v>-0.2222</v>
      </c>
      <c r="I31" s="24">
        <v>-0.0578</v>
      </c>
      <c r="J31" s="20" t="str">
        <f t="shared" si="2"/>
        <v>10</v>
      </c>
      <c r="K31" s="20" t="str">
        <f t="shared" si="3"/>
        <v>10</v>
      </c>
      <c r="L31" s="26">
        <v>548719.22</v>
      </c>
      <c r="M31" s="14">
        <v>0</v>
      </c>
      <c r="N31" s="21">
        <f t="shared" ref="N31:N48" si="17">M31/(L31+M31)</f>
        <v>0</v>
      </c>
      <c r="O31" s="20" t="str">
        <f t="shared" si="5"/>
        <v>20</v>
      </c>
      <c r="P31" s="22">
        <v>0.00814269667740941</v>
      </c>
      <c r="Q31" s="20" t="str">
        <f t="shared" si="6"/>
        <v>20</v>
      </c>
      <c r="R31" s="14">
        <v>0</v>
      </c>
      <c r="S31" s="14">
        <v>0</v>
      </c>
      <c r="T31" s="14">
        <f t="shared" si="7"/>
        <v>0</v>
      </c>
      <c r="U31" s="23">
        <f t="shared" si="8"/>
        <v>15</v>
      </c>
      <c r="V31" s="20">
        <f t="shared" si="9"/>
        <v>77.7494936299115</v>
      </c>
      <c r="W31" s="15" t="str">
        <f t="shared" si="10"/>
        <v>C</v>
      </c>
      <c r="X31" s="21" t="str">
        <f t="shared" si="11"/>
        <v>15%</v>
      </c>
    </row>
    <row r="32" s="3" customFormat="1" ht="31" customHeight="1" spans="1:24">
      <c r="A32" s="14">
        <v>32</v>
      </c>
      <c r="B32" s="39" t="s">
        <v>58</v>
      </c>
      <c r="C32" s="14" t="s">
        <v>26</v>
      </c>
      <c r="D32" s="16">
        <v>86126.76</v>
      </c>
      <c r="E32" s="14">
        <v>13477.6</v>
      </c>
      <c r="F32" s="17">
        <f t="shared" si="16"/>
        <v>0.156485626534657</v>
      </c>
      <c r="G32" s="18">
        <f t="shared" si="1"/>
        <v>3.91214066336642</v>
      </c>
      <c r="H32" s="38">
        <v>-0.313274192416733</v>
      </c>
      <c r="I32" s="38">
        <v>-0.107305658295516</v>
      </c>
      <c r="J32" s="20" t="str">
        <f t="shared" si="2"/>
        <v>10</v>
      </c>
      <c r="K32" s="20" t="str">
        <f t="shared" si="3"/>
        <v>10</v>
      </c>
      <c r="L32" s="26">
        <v>86126.76</v>
      </c>
      <c r="M32" s="14">
        <v>0</v>
      </c>
      <c r="N32" s="21">
        <f t="shared" si="17"/>
        <v>0</v>
      </c>
      <c r="O32" s="20" t="str">
        <f t="shared" si="5"/>
        <v>20</v>
      </c>
      <c r="P32" s="22">
        <v>0.00327339557144278</v>
      </c>
      <c r="Q32" s="20" t="str">
        <f t="shared" si="6"/>
        <v>20</v>
      </c>
      <c r="R32" s="14">
        <v>0</v>
      </c>
      <c r="S32" s="14">
        <v>0</v>
      </c>
      <c r="T32" s="14">
        <f t="shared" si="7"/>
        <v>0</v>
      </c>
      <c r="U32" s="23">
        <f t="shared" si="8"/>
        <v>15</v>
      </c>
      <c r="V32" s="20">
        <f t="shared" si="9"/>
        <v>78.9121406633664</v>
      </c>
      <c r="W32" s="15" t="str">
        <f t="shared" si="10"/>
        <v>C</v>
      </c>
      <c r="X32" s="21" t="str">
        <f t="shared" si="11"/>
        <v>15%</v>
      </c>
    </row>
    <row r="33" s="3" customFormat="1" ht="31" customHeight="1" spans="1:24">
      <c r="A33" s="14">
        <v>33</v>
      </c>
      <c r="B33" s="39" t="s">
        <v>52</v>
      </c>
      <c r="C33" s="46" t="s">
        <v>26</v>
      </c>
      <c r="D33" s="16">
        <v>43.2</v>
      </c>
      <c r="E33" s="14">
        <v>43.2</v>
      </c>
      <c r="F33" s="17">
        <f t="shared" si="16"/>
        <v>1</v>
      </c>
      <c r="G33" s="18">
        <f t="shared" si="1"/>
        <v>25</v>
      </c>
      <c r="H33" s="38">
        <v>-0.281</v>
      </c>
      <c r="I33" s="38">
        <v>-0.2483</v>
      </c>
      <c r="J33" s="20" t="str">
        <f t="shared" si="2"/>
        <v>10</v>
      </c>
      <c r="K33" s="20" t="str">
        <f t="shared" si="3"/>
        <v>10</v>
      </c>
      <c r="L33" s="28">
        <v>43.2</v>
      </c>
      <c r="M33" s="14">
        <v>0</v>
      </c>
      <c r="N33" s="21">
        <f t="shared" si="17"/>
        <v>0</v>
      </c>
      <c r="O33" s="20" t="str">
        <f t="shared" si="5"/>
        <v>20</v>
      </c>
      <c r="P33" s="22">
        <v>0.00403476893074656</v>
      </c>
      <c r="Q33" s="20" t="str">
        <f t="shared" si="6"/>
        <v>20</v>
      </c>
      <c r="R33" s="14">
        <v>0</v>
      </c>
      <c r="S33" s="14">
        <v>0</v>
      </c>
      <c r="T33" s="14">
        <f t="shared" si="7"/>
        <v>0</v>
      </c>
      <c r="U33" s="23">
        <f t="shared" si="8"/>
        <v>15</v>
      </c>
      <c r="V33" s="20">
        <f t="shared" si="9"/>
        <v>100</v>
      </c>
      <c r="W33" s="15" t="str">
        <f t="shared" si="10"/>
        <v>A</v>
      </c>
      <c r="X33" s="21" t="str">
        <f t="shared" si="11"/>
        <v>25%</v>
      </c>
    </row>
    <row r="34" s="3" customFormat="1" ht="31" customHeight="1" spans="1:24">
      <c r="A34" s="14">
        <v>34</v>
      </c>
      <c r="B34" s="39" t="s">
        <v>104</v>
      </c>
      <c r="C34" s="14" t="s">
        <v>28</v>
      </c>
      <c r="D34" s="16">
        <v>58022.5</v>
      </c>
      <c r="E34" s="14">
        <v>29431.6</v>
      </c>
      <c r="F34" s="17">
        <f t="shared" si="16"/>
        <v>0.507244603386617</v>
      </c>
      <c r="G34" s="18">
        <f t="shared" si="1"/>
        <v>12.6811150846654</v>
      </c>
      <c r="H34" s="38">
        <v>-0.4295</v>
      </c>
      <c r="I34" s="38">
        <v>-0.2538</v>
      </c>
      <c r="J34" s="20" t="str">
        <f t="shared" si="2"/>
        <v>10</v>
      </c>
      <c r="K34" s="20" t="str">
        <f t="shared" si="3"/>
        <v>10</v>
      </c>
      <c r="L34" s="28">
        <v>58022.5</v>
      </c>
      <c r="M34" s="14">
        <v>0</v>
      </c>
      <c r="N34" s="21">
        <f t="shared" si="17"/>
        <v>0</v>
      </c>
      <c r="O34" s="20" t="str">
        <f t="shared" si="5"/>
        <v>20</v>
      </c>
      <c r="P34" s="22">
        <v>0.0066682719349224</v>
      </c>
      <c r="Q34" s="20" t="str">
        <f t="shared" si="6"/>
        <v>20</v>
      </c>
      <c r="R34" s="14">
        <v>0</v>
      </c>
      <c r="S34" s="14">
        <v>0</v>
      </c>
      <c r="T34" s="14">
        <f t="shared" si="7"/>
        <v>0</v>
      </c>
      <c r="U34" s="23">
        <f t="shared" si="8"/>
        <v>15</v>
      </c>
      <c r="V34" s="20">
        <f t="shared" si="9"/>
        <v>87.6811150846654</v>
      </c>
      <c r="W34" s="15" t="str">
        <f t="shared" si="10"/>
        <v>B</v>
      </c>
      <c r="X34" s="21" t="str">
        <f t="shared" si="11"/>
        <v>20%</v>
      </c>
    </row>
    <row r="35" s="3" customFormat="1" ht="31" customHeight="1" spans="1:24">
      <c r="A35" s="14">
        <v>35</v>
      </c>
      <c r="B35" s="39" t="s">
        <v>50</v>
      </c>
      <c r="C35" s="14" t="s">
        <v>26</v>
      </c>
      <c r="D35" s="16">
        <v>1573859.82</v>
      </c>
      <c r="E35" s="14">
        <v>821138.7</v>
      </c>
      <c r="F35" s="17">
        <f t="shared" si="16"/>
        <v>0.521735601586169</v>
      </c>
      <c r="G35" s="18">
        <f t="shared" si="1"/>
        <v>13.0433900396542</v>
      </c>
      <c r="H35" s="24">
        <v>-0.3965</v>
      </c>
      <c r="I35" s="24">
        <v>-0.1823</v>
      </c>
      <c r="J35" s="20" t="str">
        <f t="shared" si="2"/>
        <v>10</v>
      </c>
      <c r="K35" s="20" t="str">
        <f t="shared" si="3"/>
        <v>10</v>
      </c>
      <c r="L35" s="16">
        <v>1573859.82</v>
      </c>
      <c r="M35" s="14">
        <v>0</v>
      </c>
      <c r="N35" s="21">
        <f t="shared" si="17"/>
        <v>0</v>
      </c>
      <c r="O35" s="20" t="str">
        <f t="shared" si="5"/>
        <v>20</v>
      </c>
      <c r="P35" s="22">
        <v>0.00604507778288535</v>
      </c>
      <c r="Q35" s="20" t="str">
        <f t="shared" si="6"/>
        <v>20</v>
      </c>
      <c r="R35" s="14">
        <v>0</v>
      </c>
      <c r="S35" s="14">
        <v>0</v>
      </c>
      <c r="T35" s="14">
        <f t="shared" si="7"/>
        <v>0</v>
      </c>
      <c r="U35" s="23">
        <f t="shared" si="8"/>
        <v>15</v>
      </c>
      <c r="V35" s="20">
        <f t="shared" si="9"/>
        <v>88.0433900396542</v>
      </c>
      <c r="W35" s="15" t="str">
        <f t="shared" si="10"/>
        <v>B</v>
      </c>
      <c r="X35" s="21" t="str">
        <f t="shared" si="11"/>
        <v>20%</v>
      </c>
    </row>
    <row r="36" s="3" customFormat="1" ht="31" customHeight="1" spans="1:24">
      <c r="A36" s="14">
        <v>36</v>
      </c>
      <c r="B36" s="39" t="s">
        <v>106</v>
      </c>
      <c r="C36" s="46" t="s">
        <v>26</v>
      </c>
      <c r="D36" s="16">
        <v>5420.5</v>
      </c>
      <c r="E36" s="14">
        <v>0</v>
      </c>
      <c r="F36" s="17">
        <f t="shared" si="16"/>
        <v>0</v>
      </c>
      <c r="G36" s="18">
        <f t="shared" si="1"/>
        <v>0</v>
      </c>
      <c r="H36" s="24">
        <v>-0.0402881560880093</v>
      </c>
      <c r="I36" s="24">
        <v>0.0296492155701386</v>
      </c>
      <c r="J36" s="20" t="str">
        <f t="shared" si="2"/>
        <v>10</v>
      </c>
      <c r="K36" s="20">
        <f t="shared" si="3"/>
        <v>9.25876961074654</v>
      </c>
      <c r="L36" s="16">
        <v>5420.5</v>
      </c>
      <c r="M36" s="14">
        <v>0</v>
      </c>
      <c r="N36" s="21">
        <f t="shared" si="17"/>
        <v>0</v>
      </c>
      <c r="O36" s="20" t="str">
        <f t="shared" si="5"/>
        <v>20</v>
      </c>
      <c r="P36" s="22">
        <v>0.000321501957379718</v>
      </c>
      <c r="Q36" s="20" t="str">
        <f t="shared" si="6"/>
        <v>20</v>
      </c>
      <c r="R36" s="14">
        <v>0</v>
      </c>
      <c r="S36" s="14">
        <v>0</v>
      </c>
      <c r="T36" s="14">
        <f t="shared" si="7"/>
        <v>0</v>
      </c>
      <c r="U36" s="23">
        <f t="shared" si="8"/>
        <v>15</v>
      </c>
      <c r="V36" s="20">
        <f t="shared" si="9"/>
        <v>74.2587696107465</v>
      </c>
      <c r="W36" s="15" t="str">
        <f t="shared" si="10"/>
        <v>C</v>
      </c>
      <c r="X36" s="21" t="str">
        <f t="shared" si="11"/>
        <v>15%</v>
      </c>
    </row>
    <row r="37" s="3" customFormat="1" ht="31" customHeight="1" spans="1:24">
      <c r="A37" s="14">
        <v>37</v>
      </c>
      <c r="B37" s="39" t="s">
        <v>45</v>
      </c>
      <c r="C37" s="46" t="s">
        <v>26</v>
      </c>
      <c r="D37" s="16">
        <v>4757.44</v>
      </c>
      <c r="E37" s="14">
        <v>1328.1</v>
      </c>
      <c r="F37" s="17">
        <f t="shared" si="16"/>
        <v>0.279162742987825</v>
      </c>
      <c r="G37" s="18">
        <f t="shared" si="1"/>
        <v>6.97906857469563</v>
      </c>
      <c r="H37" s="24">
        <v>-0.321</v>
      </c>
      <c r="I37" s="24">
        <v>-0.1204</v>
      </c>
      <c r="J37" s="20" t="str">
        <f t="shared" si="2"/>
        <v>10</v>
      </c>
      <c r="K37" s="20" t="str">
        <f t="shared" si="3"/>
        <v>10</v>
      </c>
      <c r="L37" s="28">
        <v>4757.44</v>
      </c>
      <c r="M37" s="14">
        <v>0</v>
      </c>
      <c r="N37" s="21">
        <f t="shared" si="17"/>
        <v>0</v>
      </c>
      <c r="O37" s="20" t="str">
        <f t="shared" si="5"/>
        <v>20</v>
      </c>
      <c r="P37" s="22">
        <v>0.00559881080900347</v>
      </c>
      <c r="Q37" s="20" t="str">
        <f t="shared" si="6"/>
        <v>20</v>
      </c>
      <c r="R37" s="14">
        <v>0</v>
      </c>
      <c r="S37" s="14">
        <v>0</v>
      </c>
      <c r="T37" s="14">
        <f t="shared" si="7"/>
        <v>0</v>
      </c>
      <c r="U37" s="23">
        <f t="shared" si="8"/>
        <v>15</v>
      </c>
      <c r="V37" s="20">
        <f t="shared" si="9"/>
        <v>81.9790685746956</v>
      </c>
      <c r="W37" s="15" t="str">
        <f t="shared" si="10"/>
        <v>B</v>
      </c>
      <c r="X37" s="21" t="str">
        <f t="shared" si="11"/>
        <v>20%</v>
      </c>
    </row>
    <row r="38" s="3" customFormat="1" ht="31" customHeight="1" spans="1:24">
      <c r="A38" s="14">
        <v>38</v>
      </c>
      <c r="B38" s="39" t="s">
        <v>84</v>
      </c>
      <c r="C38" s="14" t="s">
        <v>28</v>
      </c>
      <c r="D38" s="16">
        <v>727267.8</v>
      </c>
      <c r="E38" s="14">
        <v>0</v>
      </c>
      <c r="F38" s="17">
        <f t="shared" si="16"/>
        <v>0</v>
      </c>
      <c r="G38" s="18">
        <f t="shared" si="1"/>
        <v>0</v>
      </c>
      <c r="H38" s="38">
        <v>-0.129821499309153</v>
      </c>
      <c r="I38" s="38">
        <v>-0.0970368415950104</v>
      </c>
      <c r="J38" s="20" t="str">
        <f t="shared" si="2"/>
        <v>10</v>
      </c>
      <c r="K38" s="20" t="str">
        <f t="shared" si="3"/>
        <v>10</v>
      </c>
      <c r="L38" s="16">
        <v>727267.8</v>
      </c>
      <c r="M38" s="14">
        <v>0</v>
      </c>
      <c r="N38" s="21">
        <f t="shared" si="17"/>
        <v>0</v>
      </c>
      <c r="O38" s="20" t="str">
        <f t="shared" si="5"/>
        <v>20</v>
      </c>
      <c r="P38" s="22">
        <v>0.00477463768924354</v>
      </c>
      <c r="Q38" s="20" t="str">
        <f t="shared" si="6"/>
        <v>20</v>
      </c>
      <c r="R38" s="14">
        <v>0</v>
      </c>
      <c r="S38" s="14">
        <v>0</v>
      </c>
      <c r="T38" s="14">
        <f t="shared" si="7"/>
        <v>0</v>
      </c>
      <c r="U38" s="23">
        <f t="shared" si="8"/>
        <v>15</v>
      </c>
      <c r="V38" s="20">
        <f t="shared" si="9"/>
        <v>75</v>
      </c>
      <c r="W38" s="15" t="str">
        <f t="shared" si="10"/>
        <v>C</v>
      </c>
      <c r="X38" s="21" t="str">
        <f t="shared" si="11"/>
        <v>15%</v>
      </c>
    </row>
    <row r="39" s="3" customFormat="1" ht="31" customHeight="1" spans="1:24">
      <c r="A39" s="14">
        <v>39</v>
      </c>
      <c r="B39" s="39" t="s">
        <v>82</v>
      </c>
      <c r="C39" s="14" t="s">
        <v>26</v>
      </c>
      <c r="D39" s="16">
        <v>3418637.1</v>
      </c>
      <c r="E39" s="14">
        <v>2206143</v>
      </c>
      <c r="F39" s="17">
        <f t="shared" si="16"/>
        <v>0.645328221588656</v>
      </c>
      <c r="G39" s="18">
        <f t="shared" si="1"/>
        <v>16.1332055397164</v>
      </c>
      <c r="H39" s="38">
        <v>-0.3616</v>
      </c>
      <c r="I39" s="37">
        <v>0.0063</v>
      </c>
      <c r="J39" s="20" t="str">
        <f t="shared" si="2"/>
        <v>10</v>
      </c>
      <c r="K39" s="20">
        <f t="shared" si="3"/>
        <v>9.8425</v>
      </c>
      <c r="L39" s="26">
        <v>3418637.1</v>
      </c>
      <c r="M39" s="14">
        <v>0</v>
      </c>
      <c r="N39" s="21">
        <f t="shared" si="17"/>
        <v>0</v>
      </c>
      <c r="O39" s="20" t="str">
        <f t="shared" si="5"/>
        <v>20</v>
      </c>
      <c r="P39" s="22">
        <v>0.00601365942802843</v>
      </c>
      <c r="Q39" s="20" t="str">
        <f t="shared" si="6"/>
        <v>20</v>
      </c>
      <c r="R39" s="14">
        <v>0</v>
      </c>
      <c r="S39" s="14">
        <v>0</v>
      </c>
      <c r="T39" s="14">
        <f t="shared" si="7"/>
        <v>0</v>
      </c>
      <c r="U39" s="23">
        <f t="shared" si="8"/>
        <v>15</v>
      </c>
      <c r="V39" s="20">
        <f t="shared" si="9"/>
        <v>90.9757055397164</v>
      </c>
      <c r="W39" s="15" t="str">
        <f t="shared" si="10"/>
        <v>A</v>
      </c>
      <c r="X39" s="21" t="str">
        <f t="shared" si="11"/>
        <v>25%</v>
      </c>
    </row>
    <row r="40" s="3" customFormat="1" ht="31" customHeight="1" spans="1:24">
      <c r="A40" s="14">
        <v>40</v>
      </c>
      <c r="B40" s="39" t="s">
        <v>116</v>
      </c>
      <c r="C40" s="46" t="s">
        <v>26</v>
      </c>
      <c r="D40" s="16">
        <v>150408.26</v>
      </c>
      <c r="E40" s="14">
        <v>0</v>
      </c>
      <c r="F40" s="17">
        <f t="shared" si="16"/>
        <v>0</v>
      </c>
      <c r="G40" s="18">
        <f t="shared" si="1"/>
        <v>0</v>
      </c>
      <c r="H40" s="48">
        <v>0.11</v>
      </c>
      <c r="I40" s="48">
        <v>0.66</v>
      </c>
      <c r="J40" s="20">
        <f t="shared" si="2"/>
        <v>7.25</v>
      </c>
      <c r="K40" s="20" t="str">
        <f t="shared" si="3"/>
        <v>0</v>
      </c>
      <c r="L40" s="16">
        <v>150408.26</v>
      </c>
      <c r="M40" s="14">
        <v>0</v>
      </c>
      <c r="N40" s="21">
        <f t="shared" si="17"/>
        <v>0</v>
      </c>
      <c r="O40" s="20" t="str">
        <f t="shared" si="5"/>
        <v>20</v>
      </c>
      <c r="P40" s="22">
        <v>0.000672168776072336</v>
      </c>
      <c r="Q40" s="20" t="str">
        <f t="shared" si="6"/>
        <v>20</v>
      </c>
      <c r="R40" s="14">
        <v>0</v>
      </c>
      <c r="S40" s="14">
        <v>0</v>
      </c>
      <c r="T40" s="14">
        <f t="shared" si="7"/>
        <v>0</v>
      </c>
      <c r="U40" s="23">
        <f t="shared" si="8"/>
        <v>15</v>
      </c>
      <c r="V40" s="20">
        <f t="shared" si="9"/>
        <v>62.25</v>
      </c>
      <c r="W40" s="15" t="str">
        <f t="shared" si="10"/>
        <v>D</v>
      </c>
      <c r="X40" s="21" t="str">
        <f t="shared" si="11"/>
        <v>10%</v>
      </c>
    </row>
    <row r="41" s="3" customFormat="1" ht="31" customHeight="1" spans="1:24">
      <c r="A41" s="14">
        <v>41</v>
      </c>
      <c r="B41" s="39" t="s">
        <v>111</v>
      </c>
      <c r="C41" s="46" t="s">
        <v>26</v>
      </c>
      <c r="D41" s="16">
        <v>3286.06</v>
      </c>
      <c r="E41" s="14">
        <v>0</v>
      </c>
      <c r="F41" s="17">
        <f t="shared" si="16"/>
        <v>0</v>
      </c>
      <c r="G41" s="18">
        <f t="shared" si="1"/>
        <v>0</v>
      </c>
      <c r="H41" s="48">
        <v>-0.1924</v>
      </c>
      <c r="I41" s="48">
        <v>-0.0816</v>
      </c>
      <c r="J41" s="20" t="str">
        <f t="shared" si="2"/>
        <v>10</v>
      </c>
      <c r="K41" s="20" t="str">
        <f t="shared" si="3"/>
        <v>10</v>
      </c>
      <c r="L41" s="28">
        <v>3286.06</v>
      </c>
      <c r="M41" s="14">
        <v>0</v>
      </c>
      <c r="N41" s="21">
        <f t="shared" si="17"/>
        <v>0</v>
      </c>
      <c r="O41" s="20" t="str">
        <f t="shared" si="5"/>
        <v>20</v>
      </c>
      <c r="P41" s="22">
        <v>0.00044004151345651</v>
      </c>
      <c r="Q41" s="20" t="str">
        <f t="shared" si="6"/>
        <v>20</v>
      </c>
      <c r="R41" s="14">
        <v>0</v>
      </c>
      <c r="S41" s="14">
        <v>0</v>
      </c>
      <c r="T41" s="14">
        <f t="shared" si="7"/>
        <v>0</v>
      </c>
      <c r="U41" s="23">
        <f t="shared" si="8"/>
        <v>15</v>
      </c>
      <c r="V41" s="20">
        <f t="shared" si="9"/>
        <v>75</v>
      </c>
      <c r="W41" s="15" t="str">
        <f t="shared" si="10"/>
        <v>C</v>
      </c>
      <c r="X41" s="21" t="str">
        <f t="shared" si="11"/>
        <v>15%</v>
      </c>
    </row>
    <row r="42" s="3" customFormat="1" ht="31" customHeight="1" spans="1:24">
      <c r="A42" s="14">
        <v>42</v>
      </c>
      <c r="B42" s="39" t="s">
        <v>117</v>
      </c>
      <c r="C42" s="14" t="s">
        <v>28</v>
      </c>
      <c r="D42" s="16">
        <v>736.8</v>
      </c>
      <c r="E42" s="14">
        <v>0</v>
      </c>
      <c r="F42" s="17">
        <f t="shared" si="16"/>
        <v>0</v>
      </c>
      <c r="G42" s="18">
        <f t="shared" si="1"/>
        <v>0</v>
      </c>
      <c r="H42" s="48">
        <v>0</v>
      </c>
      <c r="I42" s="48">
        <v>1</v>
      </c>
      <c r="J42" s="20" t="str">
        <f t="shared" si="2"/>
        <v>10</v>
      </c>
      <c r="K42" s="20" t="str">
        <f t="shared" si="3"/>
        <v>0</v>
      </c>
      <c r="L42" s="28">
        <v>736.8</v>
      </c>
      <c r="M42" s="14">
        <v>0</v>
      </c>
      <c r="N42" s="21">
        <f t="shared" si="17"/>
        <v>0</v>
      </c>
      <c r="O42" s="20" t="str">
        <f t="shared" si="5"/>
        <v>20</v>
      </c>
      <c r="P42" s="22">
        <v>0.0055876035662321</v>
      </c>
      <c r="Q42" s="20" t="str">
        <f t="shared" si="6"/>
        <v>20</v>
      </c>
      <c r="R42" s="14">
        <v>0</v>
      </c>
      <c r="S42" s="14">
        <v>0</v>
      </c>
      <c r="T42" s="14">
        <f t="shared" si="7"/>
        <v>0</v>
      </c>
      <c r="U42" s="23">
        <f t="shared" si="8"/>
        <v>15</v>
      </c>
      <c r="V42" s="20">
        <f t="shared" si="9"/>
        <v>65</v>
      </c>
      <c r="W42" s="15" t="str">
        <f t="shared" si="10"/>
        <v>D</v>
      </c>
      <c r="X42" s="21" t="str">
        <f t="shared" si="11"/>
        <v>10%</v>
      </c>
    </row>
    <row r="43" s="3" customFormat="1" ht="31" customHeight="1" spans="1:24">
      <c r="A43" s="14">
        <v>43</v>
      </c>
      <c r="B43" s="39" t="s">
        <v>78</v>
      </c>
      <c r="C43" s="14" t="s">
        <v>26</v>
      </c>
      <c r="D43" s="16">
        <v>4379.2</v>
      </c>
      <c r="E43" s="14">
        <v>0</v>
      </c>
      <c r="F43" s="17">
        <f t="shared" si="16"/>
        <v>0</v>
      </c>
      <c r="G43" s="18">
        <f t="shared" si="1"/>
        <v>0</v>
      </c>
      <c r="H43" s="48">
        <v>-0.36</v>
      </c>
      <c r="I43" s="48">
        <v>-0.45</v>
      </c>
      <c r="J43" s="20" t="str">
        <f t="shared" si="2"/>
        <v>10</v>
      </c>
      <c r="K43" s="20" t="str">
        <f t="shared" si="3"/>
        <v>10</v>
      </c>
      <c r="L43" s="28">
        <v>4379.2</v>
      </c>
      <c r="M43" s="14">
        <v>0</v>
      </c>
      <c r="N43" s="21">
        <f t="shared" si="17"/>
        <v>0</v>
      </c>
      <c r="O43" s="20" t="str">
        <f t="shared" si="5"/>
        <v>20</v>
      </c>
      <c r="P43" s="22">
        <v>0.00676616133109516</v>
      </c>
      <c r="Q43" s="20" t="str">
        <f t="shared" si="6"/>
        <v>20</v>
      </c>
      <c r="R43" s="14">
        <v>0</v>
      </c>
      <c r="S43" s="14">
        <v>0</v>
      </c>
      <c r="T43" s="14">
        <f t="shared" si="7"/>
        <v>0</v>
      </c>
      <c r="U43" s="23">
        <f t="shared" si="8"/>
        <v>15</v>
      </c>
      <c r="V43" s="20">
        <f t="shared" si="9"/>
        <v>75</v>
      </c>
      <c r="W43" s="15" t="str">
        <f t="shared" si="10"/>
        <v>C</v>
      </c>
      <c r="X43" s="21" t="str">
        <f t="shared" si="11"/>
        <v>15%</v>
      </c>
    </row>
    <row r="44" s="3" customFormat="1" ht="31" customHeight="1" spans="1:24">
      <c r="A44" s="14">
        <v>44</v>
      </c>
      <c r="B44" s="39" t="s">
        <v>90</v>
      </c>
      <c r="C44" s="46" t="s">
        <v>26</v>
      </c>
      <c r="D44" s="16">
        <v>285192.7</v>
      </c>
      <c r="E44" s="14">
        <v>0</v>
      </c>
      <c r="F44" s="17">
        <f t="shared" si="16"/>
        <v>0</v>
      </c>
      <c r="G44" s="18">
        <f t="shared" si="1"/>
        <v>0</v>
      </c>
      <c r="H44" s="48">
        <v>0.03</v>
      </c>
      <c r="I44" s="48">
        <v>0.05</v>
      </c>
      <c r="J44" s="20">
        <f t="shared" si="2"/>
        <v>9.25</v>
      </c>
      <c r="K44" s="20">
        <f t="shared" si="3"/>
        <v>8.75</v>
      </c>
      <c r="L44" s="16">
        <v>285192.7</v>
      </c>
      <c r="M44" s="14">
        <v>0</v>
      </c>
      <c r="N44" s="21">
        <f t="shared" si="17"/>
        <v>0</v>
      </c>
      <c r="O44" s="20" t="str">
        <f t="shared" si="5"/>
        <v>20</v>
      </c>
      <c r="P44" s="22">
        <v>0.00612815322902563</v>
      </c>
      <c r="Q44" s="20" t="str">
        <f t="shared" si="6"/>
        <v>20</v>
      </c>
      <c r="R44" s="14">
        <v>0</v>
      </c>
      <c r="S44" s="14">
        <v>0</v>
      </c>
      <c r="T44" s="14">
        <f t="shared" si="7"/>
        <v>0</v>
      </c>
      <c r="U44" s="23">
        <f t="shared" si="8"/>
        <v>15</v>
      </c>
      <c r="V44" s="20">
        <f t="shared" si="9"/>
        <v>73</v>
      </c>
      <c r="W44" s="15" t="str">
        <f t="shared" si="10"/>
        <v>C</v>
      </c>
      <c r="X44" s="21" t="str">
        <f t="shared" si="11"/>
        <v>15%</v>
      </c>
    </row>
    <row r="45" s="3" customFormat="1" ht="31" customHeight="1" spans="1:24">
      <c r="A45" s="14">
        <v>45</v>
      </c>
      <c r="B45" s="39" t="s">
        <v>81</v>
      </c>
      <c r="C45" s="46" t="s">
        <v>26</v>
      </c>
      <c r="D45" s="16">
        <v>42336.61</v>
      </c>
      <c r="E45" s="14">
        <v>0</v>
      </c>
      <c r="F45" s="17">
        <f t="shared" si="16"/>
        <v>0</v>
      </c>
      <c r="G45" s="18">
        <f t="shared" si="1"/>
        <v>0</v>
      </c>
      <c r="H45" s="48">
        <v>0</v>
      </c>
      <c r="I45" s="48">
        <v>0</v>
      </c>
      <c r="J45" s="20" t="str">
        <f t="shared" si="2"/>
        <v>10</v>
      </c>
      <c r="K45" s="20" t="str">
        <f t="shared" si="3"/>
        <v>10</v>
      </c>
      <c r="L45" s="16">
        <v>42336.61</v>
      </c>
      <c r="M45" s="14">
        <v>0</v>
      </c>
      <c r="N45" s="21">
        <f t="shared" si="17"/>
        <v>0</v>
      </c>
      <c r="O45" s="20" t="str">
        <f t="shared" si="5"/>
        <v>20</v>
      </c>
      <c r="P45" s="22">
        <v>0.010292723562955</v>
      </c>
      <c r="Q45" s="20" t="str">
        <f t="shared" si="6"/>
        <v>20</v>
      </c>
      <c r="R45" s="14">
        <v>0</v>
      </c>
      <c r="S45" s="14">
        <v>0</v>
      </c>
      <c r="T45" s="14">
        <f t="shared" si="7"/>
        <v>0</v>
      </c>
      <c r="U45" s="23">
        <f t="shared" si="8"/>
        <v>15</v>
      </c>
      <c r="V45" s="20">
        <f t="shared" si="9"/>
        <v>75</v>
      </c>
      <c r="W45" s="15" t="str">
        <f t="shared" si="10"/>
        <v>C</v>
      </c>
      <c r="X45" s="21" t="str">
        <f t="shared" si="11"/>
        <v>15%</v>
      </c>
    </row>
    <row r="46" s="3" customFormat="1" ht="31" customHeight="1" spans="1:24">
      <c r="A46" s="14">
        <v>46</v>
      </c>
      <c r="B46" s="39" t="s">
        <v>85</v>
      </c>
      <c r="C46" s="14" t="s">
        <v>28</v>
      </c>
      <c r="D46" s="16">
        <v>21680.92</v>
      </c>
      <c r="E46" s="14">
        <v>599.4</v>
      </c>
      <c r="F46" s="17">
        <f t="shared" si="16"/>
        <v>0.0276464282880985</v>
      </c>
      <c r="G46" s="18">
        <f t="shared" si="1"/>
        <v>0.691160707202462</v>
      </c>
      <c r="H46" s="48">
        <v>-0.169945</v>
      </c>
      <c r="I46" s="48">
        <v>-0.186591418332842</v>
      </c>
      <c r="J46" s="20" t="str">
        <f t="shared" si="2"/>
        <v>10</v>
      </c>
      <c r="K46" s="20" t="str">
        <f t="shared" si="3"/>
        <v>10</v>
      </c>
      <c r="L46" s="16">
        <v>21680.92</v>
      </c>
      <c r="M46" s="14">
        <v>0</v>
      </c>
      <c r="N46" s="21">
        <f t="shared" si="17"/>
        <v>0</v>
      </c>
      <c r="O46" s="20" t="str">
        <f t="shared" si="5"/>
        <v>20</v>
      </c>
      <c r="P46" s="22">
        <v>0.0145814136326445</v>
      </c>
      <c r="Q46" s="20" t="str">
        <f t="shared" si="6"/>
        <v>20</v>
      </c>
      <c r="R46" s="14">
        <v>0</v>
      </c>
      <c r="S46" s="14">
        <v>0</v>
      </c>
      <c r="T46" s="14">
        <f t="shared" si="7"/>
        <v>0</v>
      </c>
      <c r="U46" s="23">
        <f t="shared" si="8"/>
        <v>15</v>
      </c>
      <c r="V46" s="20">
        <f t="shared" si="9"/>
        <v>75.6911607072025</v>
      </c>
      <c r="W46" s="15" t="str">
        <f t="shared" si="10"/>
        <v>C</v>
      </c>
      <c r="X46" s="21" t="str">
        <f t="shared" si="11"/>
        <v>15%</v>
      </c>
    </row>
    <row r="47" s="3" customFormat="1" ht="31" customHeight="1" spans="1:24">
      <c r="A47" s="14">
        <v>47</v>
      </c>
      <c r="B47" s="39" t="s">
        <v>79</v>
      </c>
      <c r="C47" s="46" t="s">
        <v>26</v>
      </c>
      <c r="D47" s="16">
        <v>26064</v>
      </c>
      <c r="E47" s="14">
        <v>5299.68</v>
      </c>
      <c r="F47" s="17">
        <f t="shared" si="16"/>
        <v>0.203333333333333</v>
      </c>
      <c r="G47" s="18">
        <f t="shared" si="1"/>
        <v>5.08333333333333</v>
      </c>
      <c r="H47" s="48">
        <v>-0.2092</v>
      </c>
      <c r="I47" s="48">
        <v>-0.0452</v>
      </c>
      <c r="J47" s="20" t="str">
        <f t="shared" si="2"/>
        <v>10</v>
      </c>
      <c r="K47" s="20" t="str">
        <f t="shared" si="3"/>
        <v>10</v>
      </c>
      <c r="L47" s="16">
        <v>26064</v>
      </c>
      <c r="M47" s="14">
        <v>0</v>
      </c>
      <c r="N47" s="21">
        <f t="shared" si="17"/>
        <v>0</v>
      </c>
      <c r="O47" s="20" t="str">
        <f t="shared" si="5"/>
        <v>20</v>
      </c>
      <c r="P47" s="22">
        <v>0.000430397907332337</v>
      </c>
      <c r="Q47" s="20" t="str">
        <f t="shared" si="6"/>
        <v>20</v>
      </c>
      <c r="R47" s="14">
        <v>0</v>
      </c>
      <c r="S47" s="14">
        <v>0</v>
      </c>
      <c r="T47" s="14">
        <f t="shared" si="7"/>
        <v>0</v>
      </c>
      <c r="U47" s="23">
        <f t="shared" si="8"/>
        <v>15</v>
      </c>
      <c r="V47" s="20">
        <f t="shared" si="9"/>
        <v>80.0833333333333</v>
      </c>
      <c r="W47" s="15" t="str">
        <f t="shared" si="10"/>
        <v>B</v>
      </c>
      <c r="X47" s="21" t="str">
        <f t="shared" si="11"/>
        <v>20%</v>
      </c>
    </row>
    <row r="48" s="3" customFormat="1" ht="31" customHeight="1" spans="1:24">
      <c r="A48" s="14">
        <v>48</v>
      </c>
      <c r="B48" s="39" t="s">
        <v>112</v>
      </c>
      <c r="C48" s="14" t="s">
        <v>28</v>
      </c>
      <c r="D48" s="16">
        <v>57944.8</v>
      </c>
      <c r="E48" s="14">
        <v>0</v>
      </c>
      <c r="F48" s="17">
        <f t="shared" si="16"/>
        <v>0</v>
      </c>
      <c r="G48" s="18">
        <f t="shared" si="1"/>
        <v>0</v>
      </c>
      <c r="H48" s="48">
        <v>0.1619</v>
      </c>
      <c r="I48" s="48">
        <v>-0.1501</v>
      </c>
      <c r="J48" s="20">
        <f t="shared" si="2"/>
        <v>5.9525</v>
      </c>
      <c r="K48" s="20" t="str">
        <f t="shared" si="3"/>
        <v>10</v>
      </c>
      <c r="L48" s="16">
        <v>57944.8</v>
      </c>
      <c r="M48" s="14">
        <v>0</v>
      </c>
      <c r="N48" s="21">
        <f t="shared" si="17"/>
        <v>0</v>
      </c>
      <c r="O48" s="20" t="str">
        <f t="shared" si="5"/>
        <v>20</v>
      </c>
      <c r="P48" s="22">
        <v>0.00192319113636507</v>
      </c>
      <c r="Q48" s="20" t="str">
        <f t="shared" si="6"/>
        <v>20</v>
      </c>
      <c r="R48" s="14">
        <v>0</v>
      </c>
      <c r="S48" s="14">
        <v>0</v>
      </c>
      <c r="T48" s="14">
        <f t="shared" si="7"/>
        <v>0</v>
      </c>
      <c r="U48" s="23">
        <f t="shared" si="8"/>
        <v>15</v>
      </c>
      <c r="V48" s="20">
        <f t="shared" si="9"/>
        <v>70.9525</v>
      </c>
      <c r="W48" s="15" t="str">
        <f t="shared" si="10"/>
        <v>C</v>
      </c>
      <c r="X48" s="21" t="str">
        <f t="shared" si="11"/>
        <v>15%</v>
      </c>
    </row>
  </sheetData>
  <mergeCells count="1">
    <mergeCell ref="A1:X1"/>
  </mergeCells>
  <pageMargins left="0.751388888888889" right="0.751388888888889" top="1" bottom="1" header="0.5" footer="0.5"/>
  <pageSetup paperSize="8" scale="77"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9"/>
  <sheetViews>
    <sheetView zoomScale="92" zoomScaleNormal="92" workbookViewId="0">
      <pane xSplit="2" ySplit="2" topLeftCell="C3" activePane="bottomRight" state="frozen"/>
      <selection/>
      <selection pane="topRight"/>
      <selection pane="bottomLeft"/>
      <selection pane="bottomRight" activeCell="A1" sqref="A1:X1"/>
    </sheetView>
  </sheetViews>
  <sheetFormatPr defaultColWidth="8.61666666666667" defaultRowHeight="13.5"/>
  <cols>
    <col min="1" max="1" width="5.01666666666667" customWidth="1"/>
    <col min="2" max="2" width="41.625" customWidth="1"/>
    <col min="4" max="4" width="12.625"/>
    <col min="5" max="5" width="11.5"/>
    <col min="7" max="7" width="12.7666666666667" customWidth="1"/>
    <col min="8" max="9" width="12.7666666666667" style="5" customWidth="1"/>
    <col min="10" max="11" width="12.7666666666667" customWidth="1"/>
    <col min="12" max="12" width="12.625" style="6" customWidth="1"/>
    <col min="13" max="13" width="9.46666666666667"/>
    <col min="14" max="14" width="12.5" customWidth="1"/>
    <col min="15" max="15" width="13.175" customWidth="1"/>
    <col min="16" max="16" width="11.5083333333333" customWidth="1"/>
    <col min="17" max="17" width="13.45" customWidth="1"/>
    <col min="18" max="18" width="16.9833333333333" customWidth="1"/>
    <col min="21" max="21" width="13.3166666666667" customWidth="1"/>
    <col min="23" max="24" width="8.61666666666667" style="7"/>
  </cols>
  <sheetData>
    <row r="1" s="1" customFormat="1" ht="61" customHeight="1" spans="1:24">
      <c r="A1" s="8" t="s">
        <v>118</v>
      </c>
      <c r="B1" s="8"/>
      <c r="C1" s="8"/>
      <c r="D1" s="8"/>
      <c r="E1" s="8"/>
      <c r="F1" s="8"/>
      <c r="G1" s="8"/>
      <c r="H1" s="8"/>
      <c r="I1" s="8"/>
      <c r="J1" s="8"/>
      <c r="K1" s="8"/>
      <c r="L1" s="9"/>
      <c r="M1" s="8"/>
      <c r="N1" s="8"/>
      <c r="O1" s="8"/>
      <c r="P1" s="8"/>
      <c r="Q1" s="8"/>
      <c r="R1" s="8"/>
      <c r="S1" s="8"/>
      <c r="T1" s="8"/>
      <c r="U1" s="8"/>
      <c r="V1" s="8"/>
      <c r="W1" s="10"/>
      <c r="X1" s="10"/>
    </row>
    <row r="2" s="2" customFormat="1" ht="75" customHeight="1" spans="1:24">
      <c r="A2" s="11" t="s">
        <v>1</v>
      </c>
      <c r="B2" s="11" t="s">
        <v>2</v>
      </c>
      <c r="C2" s="11" t="s">
        <v>3</v>
      </c>
      <c r="D2" s="11" t="s">
        <v>4</v>
      </c>
      <c r="E2" s="11" t="s">
        <v>5</v>
      </c>
      <c r="F2" s="11" t="s">
        <v>6</v>
      </c>
      <c r="G2" s="11" t="s">
        <v>7</v>
      </c>
      <c r="H2" s="11" t="s">
        <v>8</v>
      </c>
      <c r="I2" s="11" t="s">
        <v>9</v>
      </c>
      <c r="J2" s="11" t="s">
        <v>10</v>
      </c>
      <c r="K2" s="11" t="s">
        <v>11</v>
      </c>
      <c r="L2" s="12" t="s">
        <v>12</v>
      </c>
      <c r="M2" s="11" t="s">
        <v>13</v>
      </c>
      <c r="N2" s="11" t="s">
        <v>14</v>
      </c>
      <c r="O2" s="11" t="s">
        <v>15</v>
      </c>
      <c r="P2" s="11" t="s">
        <v>16</v>
      </c>
      <c r="Q2" s="11" t="s">
        <v>17</v>
      </c>
      <c r="R2" s="11" t="s">
        <v>119</v>
      </c>
      <c r="S2" s="11" t="s">
        <v>19</v>
      </c>
      <c r="T2" s="11" t="s">
        <v>20</v>
      </c>
      <c r="U2" s="11" t="s">
        <v>21</v>
      </c>
      <c r="V2" s="11" t="s">
        <v>22</v>
      </c>
      <c r="W2" s="13" t="s">
        <v>23</v>
      </c>
      <c r="X2" s="13" t="s">
        <v>24</v>
      </c>
    </row>
    <row r="3" s="3" customFormat="1" ht="28" customHeight="1" spans="1:24">
      <c r="A3" s="14">
        <v>1</v>
      </c>
      <c r="B3" s="15" t="s">
        <v>29</v>
      </c>
      <c r="C3" s="14" t="s">
        <v>26</v>
      </c>
      <c r="D3" s="16">
        <v>953738.64</v>
      </c>
      <c r="E3" s="14">
        <v>934837.03</v>
      </c>
      <c r="F3" s="17">
        <f t="shared" ref="F3:F23" si="0">E3/D3</f>
        <v>0.98018156211014</v>
      </c>
      <c r="G3" s="18">
        <f t="shared" ref="G3:G67" si="1">((F3*100)*25)/100</f>
        <v>24.5045390527535</v>
      </c>
      <c r="H3" s="21">
        <v>-0.2144</v>
      </c>
      <c r="I3" s="21">
        <v>-0.1059</v>
      </c>
      <c r="J3" s="20" t="str">
        <f t="shared" ref="J3:J66" si="2">IF(H3&lt;=0,"10",IF(H3&gt;=40%,"0",10-(5*H3/0.2)))</f>
        <v>10</v>
      </c>
      <c r="K3" s="20" t="str">
        <f t="shared" ref="K3:K66" si="3">IF(I3&lt;=0,"10",IF(I3&gt;=40%,"0",10-(5*I3/0.2)))</f>
        <v>10</v>
      </c>
      <c r="L3" s="16">
        <v>953738.64</v>
      </c>
      <c r="M3" s="14">
        <v>0</v>
      </c>
      <c r="N3" s="21">
        <f t="shared" ref="N3:N23" si="4">M3/(L3+M3)</f>
        <v>0</v>
      </c>
      <c r="O3" s="20" t="str">
        <f t="shared" ref="O3:O66" si="5">IF(N3&lt;=50%,"20",IF(N3&gt;=250/300,"0",(2000-20*(N3-50%)*100*3)/100))</f>
        <v>20</v>
      </c>
      <c r="P3" s="22">
        <v>0.000627985791414419</v>
      </c>
      <c r="Q3" s="20" t="str">
        <f t="shared" ref="Q3:Q66" si="6">IF(P3&lt;=5%,"20",IF(P3&gt;=25%,"0",(2000-20*(P3-5%)*100*5)/100))</f>
        <v>20</v>
      </c>
      <c r="R3" s="14">
        <v>0</v>
      </c>
      <c r="S3" s="14">
        <v>0</v>
      </c>
      <c r="T3" s="14">
        <f t="shared" ref="T3:T66" si="7">R3+S3</f>
        <v>0</v>
      </c>
      <c r="U3" s="23">
        <f t="shared" ref="U3:U66" si="8">IF(T3&gt;=5,"0",0.15*(100-20*T3))</f>
        <v>15</v>
      </c>
      <c r="V3" s="20">
        <f t="shared" ref="V3:V66" si="9">G3+J3+K3+O3+Q3+U3</f>
        <v>99.5045390527535</v>
      </c>
      <c r="W3" s="15" t="str">
        <f t="shared" ref="W3:W66" si="10">IF(V3&gt;=90,"A",IF(V3&gt;=80,"B",IF(V3&gt;=70,"C",IF(V3&gt;=60,"D","E"))))</f>
        <v>A</v>
      </c>
      <c r="X3" s="21" t="str">
        <f t="shared" ref="X3:X66" si="11">IF(W3="A","25%",IF(W3="B","20%",IF(W3="C","15%",IF(W3="D","10%","0"))))</f>
        <v>25%</v>
      </c>
    </row>
    <row r="4" s="4" customFormat="1" ht="28" customHeight="1" spans="1:24">
      <c r="A4" s="14">
        <v>2</v>
      </c>
      <c r="B4" s="15" t="s">
        <v>35</v>
      </c>
      <c r="C4" s="23" t="s">
        <v>26</v>
      </c>
      <c r="D4" s="16">
        <v>15185.4</v>
      </c>
      <c r="E4" s="14">
        <v>0</v>
      </c>
      <c r="F4" s="17">
        <f t="shared" si="0"/>
        <v>0</v>
      </c>
      <c r="G4" s="18">
        <f t="shared" si="1"/>
        <v>0</v>
      </c>
      <c r="H4" s="24">
        <v>-0.3107</v>
      </c>
      <c r="I4" s="24">
        <v>-0.2192</v>
      </c>
      <c r="J4" s="20" t="str">
        <f t="shared" si="2"/>
        <v>10</v>
      </c>
      <c r="K4" s="20" t="str">
        <f t="shared" si="3"/>
        <v>10</v>
      </c>
      <c r="L4" s="25">
        <v>15185.4</v>
      </c>
      <c r="M4" s="23">
        <v>0</v>
      </c>
      <c r="N4" s="21">
        <f t="shared" si="4"/>
        <v>0</v>
      </c>
      <c r="O4" s="20" t="str">
        <f t="shared" si="5"/>
        <v>20</v>
      </c>
      <c r="P4" s="17">
        <v>0.000455795180860521</v>
      </c>
      <c r="Q4" s="20" t="str">
        <f t="shared" si="6"/>
        <v>20</v>
      </c>
      <c r="R4" s="23">
        <v>0</v>
      </c>
      <c r="S4" s="23">
        <v>0</v>
      </c>
      <c r="T4" s="23">
        <f t="shared" si="7"/>
        <v>0</v>
      </c>
      <c r="U4" s="23">
        <f t="shared" si="8"/>
        <v>15</v>
      </c>
      <c r="V4" s="20">
        <f t="shared" si="9"/>
        <v>75</v>
      </c>
      <c r="W4" s="15" t="str">
        <f t="shared" si="10"/>
        <v>C</v>
      </c>
      <c r="X4" s="21" t="str">
        <f t="shared" si="11"/>
        <v>15%</v>
      </c>
    </row>
    <row r="5" s="4" customFormat="1" ht="28" customHeight="1" spans="1:24">
      <c r="A5" s="14">
        <v>3</v>
      </c>
      <c r="B5" s="15" t="s">
        <v>34</v>
      </c>
      <c r="C5" s="14" t="s">
        <v>26</v>
      </c>
      <c r="D5" s="16">
        <v>19764.48</v>
      </c>
      <c r="E5" s="14">
        <v>9810.16</v>
      </c>
      <c r="F5" s="17">
        <v>0</v>
      </c>
      <c r="G5" s="18">
        <v>0</v>
      </c>
      <c r="H5" s="24">
        <v>2.47</v>
      </c>
      <c r="I5" s="24">
        <v>-0.429</v>
      </c>
      <c r="J5" s="20" t="str">
        <f t="shared" si="2"/>
        <v>0</v>
      </c>
      <c r="K5" s="20" t="str">
        <f t="shared" si="3"/>
        <v>10</v>
      </c>
      <c r="L5" s="25">
        <v>19764.48</v>
      </c>
      <c r="M5" s="23">
        <v>0</v>
      </c>
      <c r="N5" s="21">
        <f t="shared" si="4"/>
        <v>0</v>
      </c>
      <c r="O5" s="20" t="str">
        <f t="shared" si="5"/>
        <v>20</v>
      </c>
      <c r="P5" s="17">
        <v>0.00226790552540919</v>
      </c>
      <c r="Q5" s="20" t="str">
        <f t="shared" si="6"/>
        <v>20</v>
      </c>
      <c r="R5" s="23">
        <v>0</v>
      </c>
      <c r="S5" s="23">
        <v>0</v>
      </c>
      <c r="T5" s="23">
        <f t="shared" si="7"/>
        <v>0</v>
      </c>
      <c r="U5" s="23">
        <f t="shared" si="8"/>
        <v>15</v>
      </c>
      <c r="V5" s="20">
        <f t="shared" si="9"/>
        <v>65</v>
      </c>
      <c r="W5" s="15" t="str">
        <f t="shared" si="10"/>
        <v>D</v>
      </c>
      <c r="X5" s="21" t="str">
        <f t="shared" si="11"/>
        <v>10%</v>
      </c>
    </row>
    <row r="6" s="4" customFormat="1" ht="28" customHeight="1" spans="1:24">
      <c r="A6" s="14">
        <v>4</v>
      </c>
      <c r="B6" s="15" t="s">
        <v>32</v>
      </c>
      <c r="C6" s="23" t="s">
        <v>28</v>
      </c>
      <c r="D6" s="16">
        <v>12158.43</v>
      </c>
      <c r="E6" s="14">
        <v>0</v>
      </c>
      <c r="F6" s="17">
        <f t="shared" si="0"/>
        <v>0</v>
      </c>
      <c r="G6" s="18">
        <f t="shared" si="1"/>
        <v>0</v>
      </c>
      <c r="H6" s="24">
        <v>-0.4611</v>
      </c>
      <c r="I6" s="24">
        <v>-0.2702</v>
      </c>
      <c r="J6" s="20" t="str">
        <f t="shared" si="2"/>
        <v>10</v>
      </c>
      <c r="K6" s="20" t="str">
        <f t="shared" si="3"/>
        <v>10</v>
      </c>
      <c r="L6" s="20">
        <v>12158.43</v>
      </c>
      <c r="M6" s="23">
        <v>0</v>
      </c>
      <c r="N6" s="21">
        <f t="shared" si="4"/>
        <v>0</v>
      </c>
      <c r="O6" s="20" t="str">
        <f t="shared" si="5"/>
        <v>20</v>
      </c>
      <c r="P6" s="17">
        <v>0.00184920315557224</v>
      </c>
      <c r="Q6" s="20" t="str">
        <f t="shared" si="6"/>
        <v>20</v>
      </c>
      <c r="R6" s="23">
        <v>0</v>
      </c>
      <c r="S6" s="23">
        <v>0</v>
      </c>
      <c r="T6" s="23">
        <f t="shared" si="7"/>
        <v>0</v>
      </c>
      <c r="U6" s="23">
        <f t="shared" si="8"/>
        <v>15</v>
      </c>
      <c r="V6" s="20">
        <f t="shared" si="9"/>
        <v>75</v>
      </c>
      <c r="W6" s="15" t="str">
        <f t="shared" si="10"/>
        <v>C</v>
      </c>
      <c r="X6" s="21" t="str">
        <f t="shared" si="11"/>
        <v>15%</v>
      </c>
    </row>
    <row r="7" s="4" customFormat="1" ht="28" customHeight="1" spans="1:24">
      <c r="A7" s="14">
        <v>5</v>
      </c>
      <c r="B7" s="39" t="s">
        <v>97</v>
      </c>
      <c r="C7" s="23" t="s">
        <v>28</v>
      </c>
      <c r="D7" s="16">
        <v>21687.18</v>
      </c>
      <c r="E7" s="14">
        <v>0</v>
      </c>
      <c r="F7" s="17">
        <f t="shared" si="0"/>
        <v>0</v>
      </c>
      <c r="G7" s="18">
        <f t="shared" si="1"/>
        <v>0</v>
      </c>
      <c r="H7" s="24">
        <v>-0.3107</v>
      </c>
      <c r="I7" s="24">
        <v>-0.2192</v>
      </c>
      <c r="J7" s="20" t="str">
        <f t="shared" si="2"/>
        <v>10</v>
      </c>
      <c r="K7" s="20" t="str">
        <f t="shared" si="3"/>
        <v>10</v>
      </c>
      <c r="L7" s="20">
        <v>21687.18</v>
      </c>
      <c r="M7" s="23">
        <v>0</v>
      </c>
      <c r="N7" s="21">
        <f t="shared" si="4"/>
        <v>0</v>
      </c>
      <c r="O7" s="20" t="str">
        <f t="shared" si="5"/>
        <v>20</v>
      </c>
      <c r="P7" s="17">
        <v>0.000455795180860521</v>
      </c>
      <c r="Q7" s="20" t="str">
        <f t="shared" si="6"/>
        <v>20</v>
      </c>
      <c r="R7" s="23">
        <v>0</v>
      </c>
      <c r="S7" s="23">
        <v>0</v>
      </c>
      <c r="T7" s="23">
        <f t="shared" si="7"/>
        <v>0</v>
      </c>
      <c r="U7" s="23">
        <f t="shared" si="8"/>
        <v>15</v>
      </c>
      <c r="V7" s="20">
        <f t="shared" si="9"/>
        <v>75</v>
      </c>
      <c r="W7" s="15" t="str">
        <f t="shared" si="10"/>
        <v>C</v>
      </c>
      <c r="X7" s="21" t="str">
        <f t="shared" si="11"/>
        <v>15%</v>
      </c>
    </row>
    <row r="8" s="4" customFormat="1" ht="28" customHeight="1" spans="1:24">
      <c r="A8" s="14">
        <v>6</v>
      </c>
      <c r="B8" s="15" t="s">
        <v>25</v>
      </c>
      <c r="C8" s="23" t="s">
        <v>28</v>
      </c>
      <c r="D8" s="16">
        <v>189248.4</v>
      </c>
      <c r="E8" s="14">
        <v>0</v>
      </c>
      <c r="F8" s="17">
        <f t="shared" si="0"/>
        <v>0</v>
      </c>
      <c r="G8" s="18">
        <f t="shared" si="1"/>
        <v>0</v>
      </c>
      <c r="H8" s="24">
        <v>-0.1316</v>
      </c>
      <c r="I8" s="24">
        <v>0.017</v>
      </c>
      <c r="J8" s="20" t="str">
        <f t="shared" si="2"/>
        <v>10</v>
      </c>
      <c r="K8" s="20">
        <f t="shared" si="3"/>
        <v>9.575</v>
      </c>
      <c r="L8" s="20">
        <v>189248.4</v>
      </c>
      <c r="M8" s="23">
        <v>0</v>
      </c>
      <c r="N8" s="21">
        <f t="shared" si="4"/>
        <v>0</v>
      </c>
      <c r="O8" s="20" t="str">
        <f t="shared" si="5"/>
        <v>20</v>
      </c>
      <c r="P8" s="17">
        <v>0.00123265574649599</v>
      </c>
      <c r="Q8" s="20" t="str">
        <f t="shared" si="6"/>
        <v>20</v>
      </c>
      <c r="R8" s="23">
        <v>0</v>
      </c>
      <c r="S8" s="23">
        <v>0</v>
      </c>
      <c r="T8" s="23">
        <f t="shared" si="7"/>
        <v>0</v>
      </c>
      <c r="U8" s="23">
        <f t="shared" si="8"/>
        <v>15</v>
      </c>
      <c r="V8" s="20">
        <f t="shared" si="9"/>
        <v>74.575</v>
      </c>
      <c r="W8" s="15" t="str">
        <f t="shared" si="10"/>
        <v>C</v>
      </c>
      <c r="X8" s="21" t="str">
        <f t="shared" si="11"/>
        <v>15%</v>
      </c>
    </row>
    <row r="9" s="3" customFormat="1" ht="28" customHeight="1" spans="1:24">
      <c r="A9" s="14">
        <v>7</v>
      </c>
      <c r="B9" s="15" t="s">
        <v>98</v>
      </c>
      <c r="C9" s="14" t="s">
        <v>26</v>
      </c>
      <c r="D9" s="16">
        <v>13217.65</v>
      </c>
      <c r="E9" s="14">
        <v>0</v>
      </c>
      <c r="F9" s="17">
        <f t="shared" si="0"/>
        <v>0</v>
      </c>
      <c r="G9" s="18">
        <f t="shared" si="1"/>
        <v>0</v>
      </c>
      <c r="H9" s="38">
        <v>-0.3709</v>
      </c>
      <c r="I9" s="38">
        <v>0.0244</v>
      </c>
      <c r="J9" s="20" t="str">
        <f t="shared" si="2"/>
        <v>10</v>
      </c>
      <c r="K9" s="20">
        <f t="shared" si="3"/>
        <v>9.39</v>
      </c>
      <c r="L9" s="16">
        <v>13217.65</v>
      </c>
      <c r="M9" s="14">
        <v>0</v>
      </c>
      <c r="N9" s="21">
        <f t="shared" si="4"/>
        <v>0</v>
      </c>
      <c r="O9" s="20" t="str">
        <f t="shared" si="5"/>
        <v>20</v>
      </c>
      <c r="P9" s="22">
        <v>0.00478788326847134</v>
      </c>
      <c r="Q9" s="20" t="str">
        <f t="shared" si="6"/>
        <v>20</v>
      </c>
      <c r="R9" s="14">
        <v>2</v>
      </c>
      <c r="S9" s="14">
        <v>0</v>
      </c>
      <c r="T9" s="14">
        <f t="shared" si="7"/>
        <v>2</v>
      </c>
      <c r="U9" s="23">
        <f t="shared" si="8"/>
        <v>9</v>
      </c>
      <c r="V9" s="20">
        <f t="shared" si="9"/>
        <v>68.39</v>
      </c>
      <c r="W9" s="15" t="str">
        <f t="shared" si="10"/>
        <v>D</v>
      </c>
      <c r="X9" s="21" t="str">
        <f t="shared" si="11"/>
        <v>10%</v>
      </c>
    </row>
    <row r="10" s="3" customFormat="1" ht="28" customHeight="1" spans="1:24">
      <c r="A10" s="14">
        <v>8</v>
      </c>
      <c r="B10" s="15" t="s">
        <v>33</v>
      </c>
      <c r="C10" s="14" t="s">
        <v>28</v>
      </c>
      <c r="D10" s="16">
        <v>17814.22</v>
      </c>
      <c r="E10" s="14">
        <v>0</v>
      </c>
      <c r="F10" s="17">
        <f t="shared" si="0"/>
        <v>0</v>
      </c>
      <c r="G10" s="18">
        <f t="shared" si="1"/>
        <v>0</v>
      </c>
      <c r="H10" s="24">
        <v>-0.2768</v>
      </c>
      <c r="I10" s="24">
        <v>-0.2249</v>
      </c>
      <c r="J10" s="20" t="str">
        <f t="shared" si="2"/>
        <v>10</v>
      </c>
      <c r="K10" s="20" t="str">
        <f t="shared" si="3"/>
        <v>10</v>
      </c>
      <c r="L10" s="16">
        <v>17814.22</v>
      </c>
      <c r="M10" s="14">
        <v>0</v>
      </c>
      <c r="N10" s="21">
        <f t="shared" si="4"/>
        <v>0</v>
      </c>
      <c r="O10" s="20" t="str">
        <f t="shared" si="5"/>
        <v>20</v>
      </c>
      <c r="P10" s="22">
        <v>0.00380488000951627</v>
      </c>
      <c r="Q10" s="20" t="str">
        <f t="shared" si="6"/>
        <v>20</v>
      </c>
      <c r="R10" s="14">
        <v>0</v>
      </c>
      <c r="S10" s="14">
        <v>0</v>
      </c>
      <c r="T10" s="14">
        <f t="shared" si="7"/>
        <v>0</v>
      </c>
      <c r="U10" s="23">
        <f t="shared" si="8"/>
        <v>15</v>
      </c>
      <c r="V10" s="20">
        <f t="shared" si="9"/>
        <v>75</v>
      </c>
      <c r="W10" s="15" t="str">
        <f t="shared" si="10"/>
        <v>C</v>
      </c>
      <c r="X10" s="21" t="str">
        <f t="shared" si="11"/>
        <v>15%</v>
      </c>
    </row>
    <row r="11" s="3" customFormat="1" ht="28" customHeight="1" spans="1:24">
      <c r="A11" s="14">
        <v>9</v>
      </c>
      <c r="B11" s="15" t="s">
        <v>99</v>
      </c>
      <c r="C11" s="14" t="s">
        <v>26</v>
      </c>
      <c r="D11" s="16">
        <v>8740.29</v>
      </c>
      <c r="E11" s="14">
        <v>0</v>
      </c>
      <c r="F11" s="17">
        <f t="shared" si="0"/>
        <v>0</v>
      </c>
      <c r="G11" s="18">
        <f t="shared" si="1"/>
        <v>0</v>
      </c>
      <c r="H11" s="24">
        <v>-0.6</v>
      </c>
      <c r="I11" s="24">
        <v>-0.2687</v>
      </c>
      <c r="J11" s="20" t="str">
        <f t="shared" si="2"/>
        <v>10</v>
      </c>
      <c r="K11" s="20" t="str">
        <f t="shared" si="3"/>
        <v>10</v>
      </c>
      <c r="L11" s="16">
        <v>8740.29</v>
      </c>
      <c r="M11" s="14">
        <v>0</v>
      </c>
      <c r="N11" s="21">
        <f t="shared" si="4"/>
        <v>0</v>
      </c>
      <c r="O11" s="20" t="str">
        <f t="shared" si="5"/>
        <v>20</v>
      </c>
      <c r="P11" s="22">
        <v>0.00311549798639064</v>
      </c>
      <c r="Q11" s="20" t="str">
        <f t="shared" si="6"/>
        <v>20</v>
      </c>
      <c r="R11" s="14">
        <v>0</v>
      </c>
      <c r="S11" s="14">
        <v>0</v>
      </c>
      <c r="T11" s="14">
        <f t="shared" si="7"/>
        <v>0</v>
      </c>
      <c r="U11" s="23">
        <f t="shared" si="8"/>
        <v>15</v>
      </c>
      <c r="V11" s="20">
        <f t="shared" si="9"/>
        <v>75</v>
      </c>
      <c r="W11" s="15" t="str">
        <f t="shared" si="10"/>
        <v>C</v>
      </c>
      <c r="X11" s="21" t="str">
        <f t="shared" si="11"/>
        <v>15%</v>
      </c>
    </row>
    <row r="12" s="3" customFormat="1" ht="28" customHeight="1" spans="1:24">
      <c r="A12" s="14">
        <v>10</v>
      </c>
      <c r="B12" s="15" t="s">
        <v>31</v>
      </c>
      <c r="C12" s="14" t="s">
        <v>28</v>
      </c>
      <c r="D12" s="16">
        <v>35081.3</v>
      </c>
      <c r="E12" s="14">
        <v>0</v>
      </c>
      <c r="F12" s="17">
        <f t="shared" si="0"/>
        <v>0</v>
      </c>
      <c r="G12" s="18">
        <f t="shared" si="1"/>
        <v>0</v>
      </c>
      <c r="H12" s="24">
        <v>-0.3324</v>
      </c>
      <c r="I12" s="24">
        <v>-0.1443</v>
      </c>
      <c r="J12" s="20" t="str">
        <f t="shared" si="2"/>
        <v>10</v>
      </c>
      <c r="K12" s="20" t="str">
        <f t="shared" si="3"/>
        <v>10</v>
      </c>
      <c r="L12" s="26">
        <v>35081.3</v>
      </c>
      <c r="M12" s="14">
        <v>0</v>
      </c>
      <c r="N12" s="21">
        <f t="shared" si="4"/>
        <v>0</v>
      </c>
      <c r="O12" s="20" t="str">
        <f t="shared" si="5"/>
        <v>20</v>
      </c>
      <c r="P12" s="22">
        <v>0.000424600515411279</v>
      </c>
      <c r="Q12" s="20" t="str">
        <f t="shared" si="6"/>
        <v>20</v>
      </c>
      <c r="R12" s="14">
        <v>0</v>
      </c>
      <c r="S12" s="14">
        <v>0</v>
      </c>
      <c r="T12" s="14">
        <f t="shared" si="7"/>
        <v>0</v>
      </c>
      <c r="U12" s="23">
        <f t="shared" si="8"/>
        <v>15</v>
      </c>
      <c r="V12" s="20">
        <f t="shared" si="9"/>
        <v>75</v>
      </c>
      <c r="W12" s="15" t="str">
        <f t="shared" si="10"/>
        <v>C</v>
      </c>
      <c r="X12" s="21" t="str">
        <f t="shared" si="11"/>
        <v>15%</v>
      </c>
    </row>
    <row r="13" s="3" customFormat="1" ht="28" customHeight="1" spans="1:24">
      <c r="A13" s="14">
        <v>11</v>
      </c>
      <c r="B13" s="15" t="s">
        <v>100</v>
      </c>
      <c r="C13" s="14" t="s">
        <v>26</v>
      </c>
      <c r="D13" s="16">
        <v>56503.73</v>
      </c>
      <c r="E13" s="14">
        <v>51649.1</v>
      </c>
      <c r="F13" s="17">
        <f t="shared" si="0"/>
        <v>0.914083017174264</v>
      </c>
      <c r="G13" s="18">
        <f t="shared" si="1"/>
        <v>22.8520754293566</v>
      </c>
      <c r="H13" s="24">
        <v>-0.601314870866988</v>
      </c>
      <c r="I13" s="24">
        <v>-0.343646221542212</v>
      </c>
      <c r="J13" s="20" t="str">
        <f t="shared" si="2"/>
        <v>10</v>
      </c>
      <c r="K13" s="20" t="str">
        <f t="shared" si="3"/>
        <v>10</v>
      </c>
      <c r="L13" s="16">
        <v>56503.73</v>
      </c>
      <c r="M13" s="14">
        <v>0</v>
      </c>
      <c r="N13" s="21">
        <f t="shared" si="4"/>
        <v>0</v>
      </c>
      <c r="O13" s="20" t="str">
        <f t="shared" si="5"/>
        <v>20</v>
      </c>
      <c r="P13" s="22">
        <v>0.00784367626174767</v>
      </c>
      <c r="Q13" s="20" t="str">
        <f t="shared" si="6"/>
        <v>20</v>
      </c>
      <c r="R13" s="14">
        <v>0</v>
      </c>
      <c r="S13" s="14">
        <v>0</v>
      </c>
      <c r="T13" s="14">
        <f t="shared" si="7"/>
        <v>0</v>
      </c>
      <c r="U13" s="23">
        <f t="shared" si="8"/>
        <v>15</v>
      </c>
      <c r="V13" s="20">
        <f t="shared" si="9"/>
        <v>97.8520754293566</v>
      </c>
      <c r="W13" s="15" t="str">
        <f t="shared" si="10"/>
        <v>A</v>
      </c>
      <c r="X13" s="21" t="str">
        <f t="shared" si="11"/>
        <v>25%</v>
      </c>
    </row>
    <row r="14" s="4" customFormat="1" ht="28" customHeight="1" spans="1:24">
      <c r="A14" s="14">
        <v>12</v>
      </c>
      <c r="B14" s="15" t="s">
        <v>40</v>
      </c>
      <c r="C14" s="14" t="s">
        <v>26</v>
      </c>
      <c r="D14" s="16">
        <v>33018.66</v>
      </c>
      <c r="E14" s="14">
        <v>15223.45</v>
      </c>
      <c r="F14" s="17">
        <f t="shared" si="0"/>
        <v>0.461055960478105</v>
      </c>
      <c r="G14" s="18">
        <f t="shared" si="1"/>
        <v>11.5263990119526</v>
      </c>
      <c r="H14" s="24">
        <v>-0.0058</v>
      </c>
      <c r="I14" s="24">
        <v>0.181</v>
      </c>
      <c r="J14" s="20" t="str">
        <f t="shared" si="2"/>
        <v>10</v>
      </c>
      <c r="K14" s="20">
        <f t="shared" si="3"/>
        <v>5.475</v>
      </c>
      <c r="L14" s="20">
        <v>33018.66</v>
      </c>
      <c r="M14" s="23">
        <v>0</v>
      </c>
      <c r="N14" s="21">
        <f t="shared" si="4"/>
        <v>0</v>
      </c>
      <c r="O14" s="20" t="str">
        <f t="shared" si="5"/>
        <v>20</v>
      </c>
      <c r="P14" s="17">
        <v>0.00742290749601061</v>
      </c>
      <c r="Q14" s="20" t="str">
        <f t="shared" si="6"/>
        <v>20</v>
      </c>
      <c r="R14" s="14">
        <v>0</v>
      </c>
      <c r="S14" s="23">
        <v>0</v>
      </c>
      <c r="T14" s="23">
        <f t="shared" si="7"/>
        <v>0</v>
      </c>
      <c r="U14" s="23">
        <f t="shared" si="8"/>
        <v>15</v>
      </c>
      <c r="V14" s="20">
        <f t="shared" si="9"/>
        <v>82.0013990119526</v>
      </c>
      <c r="W14" s="15" t="str">
        <f t="shared" si="10"/>
        <v>B</v>
      </c>
      <c r="X14" s="21" t="str">
        <f t="shared" si="11"/>
        <v>20%</v>
      </c>
    </row>
    <row r="15" s="3" customFormat="1" ht="28" customHeight="1" spans="1:24">
      <c r="A15" s="14">
        <v>13</v>
      </c>
      <c r="B15" s="15" t="s">
        <v>44</v>
      </c>
      <c r="C15" s="14" t="s">
        <v>28</v>
      </c>
      <c r="D15" s="16">
        <v>17424.31</v>
      </c>
      <c r="E15" s="14">
        <v>2745.09</v>
      </c>
      <c r="F15" s="17">
        <f t="shared" si="0"/>
        <v>0.157543684656666</v>
      </c>
      <c r="G15" s="18">
        <f t="shared" si="1"/>
        <v>3.93859211641666</v>
      </c>
      <c r="H15" s="24">
        <v>0.1714</v>
      </c>
      <c r="I15" s="24">
        <v>-0.0243</v>
      </c>
      <c r="J15" s="20">
        <f t="shared" si="2"/>
        <v>5.715</v>
      </c>
      <c r="K15" s="20" t="str">
        <f t="shared" si="3"/>
        <v>10</v>
      </c>
      <c r="L15" s="28">
        <v>17424.31</v>
      </c>
      <c r="M15" s="14">
        <v>0</v>
      </c>
      <c r="N15" s="21">
        <f t="shared" si="4"/>
        <v>0</v>
      </c>
      <c r="O15" s="20" t="str">
        <f t="shared" si="5"/>
        <v>20</v>
      </c>
      <c r="P15" s="22">
        <v>0.00153799903618447</v>
      </c>
      <c r="Q15" s="20" t="str">
        <f t="shared" si="6"/>
        <v>20</v>
      </c>
      <c r="R15" s="14">
        <v>1</v>
      </c>
      <c r="S15" s="14">
        <v>0</v>
      </c>
      <c r="T15" s="14">
        <f t="shared" si="7"/>
        <v>1</v>
      </c>
      <c r="U15" s="23">
        <f t="shared" si="8"/>
        <v>12</v>
      </c>
      <c r="V15" s="20">
        <f t="shared" si="9"/>
        <v>71.6535921164167</v>
      </c>
      <c r="W15" s="15" t="str">
        <f t="shared" si="10"/>
        <v>C</v>
      </c>
      <c r="X15" s="21" t="str">
        <f t="shared" si="11"/>
        <v>15%</v>
      </c>
    </row>
    <row r="16" s="3" customFormat="1" ht="28" customHeight="1" spans="1:24">
      <c r="A16" s="14">
        <v>14</v>
      </c>
      <c r="B16" s="15" t="s">
        <v>39</v>
      </c>
      <c r="C16" s="14" t="s">
        <v>26</v>
      </c>
      <c r="D16" s="16">
        <v>27383.61</v>
      </c>
      <c r="E16" s="14">
        <v>3406.41</v>
      </c>
      <c r="F16" s="17">
        <f t="shared" si="0"/>
        <v>0.124395943412866</v>
      </c>
      <c r="G16" s="18">
        <f t="shared" si="1"/>
        <v>3.10989858532166</v>
      </c>
      <c r="H16" s="42">
        <v>0.0267</v>
      </c>
      <c r="I16" s="42">
        <v>0.2413</v>
      </c>
      <c r="J16" s="20">
        <f t="shared" si="2"/>
        <v>9.3325</v>
      </c>
      <c r="K16" s="20">
        <f t="shared" si="3"/>
        <v>3.9675</v>
      </c>
      <c r="L16" s="26">
        <v>27383.61</v>
      </c>
      <c r="M16" s="14">
        <v>0</v>
      </c>
      <c r="N16" s="21">
        <f t="shared" si="4"/>
        <v>0</v>
      </c>
      <c r="O16" s="20" t="str">
        <f t="shared" si="5"/>
        <v>20</v>
      </c>
      <c r="P16" s="22">
        <v>0.00691356951995857</v>
      </c>
      <c r="Q16" s="20" t="str">
        <f t="shared" si="6"/>
        <v>20</v>
      </c>
      <c r="R16" s="14">
        <v>0</v>
      </c>
      <c r="S16" s="14">
        <v>0</v>
      </c>
      <c r="T16" s="14">
        <f t="shared" si="7"/>
        <v>0</v>
      </c>
      <c r="U16" s="23">
        <f t="shared" si="8"/>
        <v>15</v>
      </c>
      <c r="V16" s="20">
        <f t="shared" si="9"/>
        <v>71.4098985853217</v>
      </c>
      <c r="W16" s="15" t="str">
        <f t="shared" si="10"/>
        <v>C</v>
      </c>
      <c r="X16" s="21" t="str">
        <f t="shared" si="11"/>
        <v>15%</v>
      </c>
    </row>
    <row r="17" s="3" customFormat="1" ht="28" customHeight="1" spans="1:24">
      <c r="A17" s="14">
        <v>15</v>
      </c>
      <c r="B17" s="15" t="s">
        <v>38</v>
      </c>
      <c r="C17" s="14" t="s">
        <v>28</v>
      </c>
      <c r="D17" s="16">
        <v>35041.13</v>
      </c>
      <c r="E17" s="14">
        <v>24854.64</v>
      </c>
      <c r="F17" s="17">
        <f t="shared" si="0"/>
        <v>0.709299043723761</v>
      </c>
      <c r="G17" s="18">
        <f t="shared" si="1"/>
        <v>17.732476093094</v>
      </c>
      <c r="H17" s="24">
        <v>-0.22</v>
      </c>
      <c r="I17" s="24">
        <v>-0.37</v>
      </c>
      <c r="J17" s="20" t="str">
        <f t="shared" si="2"/>
        <v>10</v>
      </c>
      <c r="K17" s="20" t="str">
        <f t="shared" si="3"/>
        <v>10</v>
      </c>
      <c r="L17" s="26">
        <v>35041.13</v>
      </c>
      <c r="M17" s="14">
        <v>0</v>
      </c>
      <c r="N17" s="21">
        <f t="shared" si="4"/>
        <v>0</v>
      </c>
      <c r="O17" s="20" t="str">
        <f t="shared" si="5"/>
        <v>20</v>
      </c>
      <c r="P17" s="22">
        <v>0.0109953848058537</v>
      </c>
      <c r="Q17" s="20" t="str">
        <f t="shared" si="6"/>
        <v>20</v>
      </c>
      <c r="R17" s="14">
        <v>0</v>
      </c>
      <c r="S17" s="14">
        <v>0</v>
      </c>
      <c r="T17" s="14">
        <f t="shared" si="7"/>
        <v>0</v>
      </c>
      <c r="U17" s="23">
        <f t="shared" si="8"/>
        <v>15</v>
      </c>
      <c r="V17" s="20">
        <f t="shared" si="9"/>
        <v>92.732476093094</v>
      </c>
      <c r="W17" s="15" t="str">
        <f t="shared" si="10"/>
        <v>A</v>
      </c>
      <c r="X17" s="21" t="str">
        <f t="shared" si="11"/>
        <v>25%</v>
      </c>
    </row>
    <row r="18" s="3" customFormat="1" ht="28" customHeight="1" spans="1:24">
      <c r="A18" s="14">
        <v>16</v>
      </c>
      <c r="B18" s="15" t="s">
        <v>120</v>
      </c>
      <c r="C18" s="14" t="s">
        <v>28</v>
      </c>
      <c r="D18" s="16">
        <v>89.91</v>
      </c>
      <c r="E18" s="14">
        <v>89.91</v>
      </c>
      <c r="F18" s="17">
        <f t="shared" si="0"/>
        <v>1</v>
      </c>
      <c r="G18" s="18">
        <f t="shared" si="1"/>
        <v>25</v>
      </c>
      <c r="H18" s="24">
        <v>0</v>
      </c>
      <c r="I18" s="22">
        <v>0.052</v>
      </c>
      <c r="J18" s="20" t="str">
        <f t="shared" si="2"/>
        <v>10</v>
      </c>
      <c r="K18" s="20">
        <f t="shared" si="3"/>
        <v>8.7</v>
      </c>
      <c r="L18" s="30">
        <v>89.91</v>
      </c>
      <c r="M18" s="14">
        <v>0</v>
      </c>
      <c r="N18" s="21">
        <f t="shared" si="4"/>
        <v>0</v>
      </c>
      <c r="O18" s="20" t="str">
        <f t="shared" si="5"/>
        <v>20</v>
      </c>
      <c r="P18" s="22">
        <v>0</v>
      </c>
      <c r="Q18" s="20" t="str">
        <f t="shared" si="6"/>
        <v>20</v>
      </c>
      <c r="R18" s="14">
        <v>0</v>
      </c>
      <c r="S18" s="14">
        <v>0</v>
      </c>
      <c r="T18" s="14">
        <f t="shared" si="7"/>
        <v>0</v>
      </c>
      <c r="U18" s="23">
        <f t="shared" si="8"/>
        <v>15</v>
      </c>
      <c r="V18" s="20">
        <f t="shared" si="9"/>
        <v>98.7</v>
      </c>
      <c r="W18" s="15" t="str">
        <f t="shared" si="10"/>
        <v>A</v>
      </c>
      <c r="X18" s="21" t="str">
        <f t="shared" si="11"/>
        <v>25%</v>
      </c>
    </row>
    <row r="19" s="3" customFormat="1" ht="28" customHeight="1" spans="1:24">
      <c r="A19" s="14">
        <v>17</v>
      </c>
      <c r="B19" s="15" t="s">
        <v>41</v>
      </c>
      <c r="C19" s="14" t="s">
        <v>28</v>
      </c>
      <c r="D19" s="16">
        <v>21890.71</v>
      </c>
      <c r="E19" s="14">
        <v>9581.34</v>
      </c>
      <c r="F19" s="17">
        <f t="shared" si="0"/>
        <v>0.437689777992582</v>
      </c>
      <c r="G19" s="18">
        <f t="shared" si="1"/>
        <v>10.9422444498146</v>
      </c>
      <c r="H19" s="24">
        <v>0</v>
      </c>
      <c r="I19" s="22">
        <v>0.052</v>
      </c>
      <c r="J19" s="20" t="str">
        <f t="shared" si="2"/>
        <v>10</v>
      </c>
      <c r="K19" s="20">
        <f t="shared" si="3"/>
        <v>8.7</v>
      </c>
      <c r="L19" s="26">
        <v>21890.71</v>
      </c>
      <c r="M19" s="14">
        <v>0</v>
      </c>
      <c r="N19" s="21">
        <f t="shared" si="4"/>
        <v>0</v>
      </c>
      <c r="O19" s="20" t="str">
        <f t="shared" si="5"/>
        <v>20</v>
      </c>
      <c r="P19" s="22">
        <v>0.000181937794707894</v>
      </c>
      <c r="Q19" s="20" t="str">
        <f t="shared" si="6"/>
        <v>20</v>
      </c>
      <c r="R19" s="14">
        <v>0</v>
      </c>
      <c r="S19" s="14">
        <v>0</v>
      </c>
      <c r="T19" s="14">
        <f t="shared" si="7"/>
        <v>0</v>
      </c>
      <c r="U19" s="23">
        <f t="shared" si="8"/>
        <v>15</v>
      </c>
      <c r="V19" s="20">
        <f t="shared" si="9"/>
        <v>84.6422444498146</v>
      </c>
      <c r="W19" s="15" t="str">
        <f t="shared" si="10"/>
        <v>B</v>
      </c>
      <c r="X19" s="21" t="str">
        <f t="shared" si="11"/>
        <v>20%</v>
      </c>
    </row>
    <row r="20" s="3" customFormat="1" ht="28" customHeight="1" spans="1:24">
      <c r="A20" s="14">
        <v>18</v>
      </c>
      <c r="B20" s="15" t="s">
        <v>42</v>
      </c>
      <c r="C20" s="14" t="s">
        <v>26</v>
      </c>
      <c r="D20" s="16">
        <v>16186.04</v>
      </c>
      <c r="E20" s="14">
        <v>6347.74</v>
      </c>
      <c r="F20" s="17">
        <f t="shared" si="0"/>
        <v>0.392173749725072</v>
      </c>
      <c r="G20" s="18">
        <f t="shared" si="1"/>
        <v>9.80434374312679</v>
      </c>
      <c r="H20" s="24">
        <v>-0.462542039127183</v>
      </c>
      <c r="I20" s="24">
        <v>-0.32905465242254</v>
      </c>
      <c r="J20" s="20" t="str">
        <f t="shared" si="2"/>
        <v>10</v>
      </c>
      <c r="K20" s="20" t="str">
        <f t="shared" si="3"/>
        <v>10</v>
      </c>
      <c r="L20" s="26">
        <v>16186.04</v>
      </c>
      <c r="M20" s="14">
        <v>0</v>
      </c>
      <c r="N20" s="21">
        <f t="shared" si="4"/>
        <v>0</v>
      </c>
      <c r="O20" s="20" t="str">
        <f t="shared" si="5"/>
        <v>20</v>
      </c>
      <c r="P20" s="22">
        <v>0.00172056757016709</v>
      </c>
      <c r="Q20" s="20" t="str">
        <f t="shared" si="6"/>
        <v>20</v>
      </c>
      <c r="R20" s="14">
        <v>2</v>
      </c>
      <c r="S20" s="14">
        <v>0</v>
      </c>
      <c r="T20" s="14">
        <f t="shared" si="7"/>
        <v>2</v>
      </c>
      <c r="U20" s="23">
        <f t="shared" si="8"/>
        <v>9</v>
      </c>
      <c r="V20" s="20">
        <f t="shared" si="9"/>
        <v>78.8043437431268</v>
      </c>
      <c r="W20" s="15" t="str">
        <f t="shared" si="10"/>
        <v>C</v>
      </c>
      <c r="X20" s="21" t="str">
        <f t="shared" si="11"/>
        <v>15%</v>
      </c>
    </row>
    <row r="21" s="3" customFormat="1" ht="28" customHeight="1" spans="1:24">
      <c r="A21" s="14">
        <v>19</v>
      </c>
      <c r="B21" s="15" t="s">
        <v>101</v>
      </c>
      <c r="C21" s="14" t="s">
        <v>26</v>
      </c>
      <c r="D21" s="16">
        <v>2979.9</v>
      </c>
      <c r="E21" s="14">
        <v>2979.9</v>
      </c>
      <c r="F21" s="17">
        <f t="shared" si="0"/>
        <v>1</v>
      </c>
      <c r="G21" s="18">
        <f t="shared" si="1"/>
        <v>25</v>
      </c>
      <c r="H21" s="24">
        <v>0</v>
      </c>
      <c r="I21" s="24">
        <v>-0.6028</v>
      </c>
      <c r="J21" s="20" t="str">
        <f t="shared" si="2"/>
        <v>10</v>
      </c>
      <c r="K21" s="20" t="str">
        <f t="shared" si="3"/>
        <v>10</v>
      </c>
      <c r="L21" s="26">
        <v>2979.9</v>
      </c>
      <c r="M21" s="14">
        <v>0</v>
      </c>
      <c r="N21" s="21">
        <f t="shared" si="4"/>
        <v>0</v>
      </c>
      <c r="O21" s="20" t="str">
        <f t="shared" si="5"/>
        <v>20</v>
      </c>
      <c r="P21" s="22">
        <v>0</v>
      </c>
      <c r="Q21" s="20" t="str">
        <f t="shared" si="6"/>
        <v>20</v>
      </c>
      <c r="R21" s="14">
        <v>0</v>
      </c>
      <c r="S21" s="14">
        <v>0</v>
      </c>
      <c r="T21" s="14">
        <f t="shared" si="7"/>
        <v>0</v>
      </c>
      <c r="U21" s="23">
        <f t="shared" si="8"/>
        <v>15</v>
      </c>
      <c r="V21" s="20">
        <f t="shared" si="9"/>
        <v>100</v>
      </c>
      <c r="W21" s="15" t="str">
        <f t="shared" si="10"/>
        <v>A</v>
      </c>
      <c r="X21" s="21" t="str">
        <f t="shared" si="11"/>
        <v>25%</v>
      </c>
    </row>
    <row r="22" s="3" customFormat="1" ht="28" customHeight="1" spans="1:24">
      <c r="A22" s="14">
        <v>20</v>
      </c>
      <c r="B22" s="15" t="s">
        <v>43</v>
      </c>
      <c r="C22" s="14" t="s">
        <v>28</v>
      </c>
      <c r="D22" s="16">
        <v>11742.98</v>
      </c>
      <c r="E22" s="14">
        <v>4843.08</v>
      </c>
      <c r="F22" s="17">
        <f t="shared" si="0"/>
        <v>0.412423422334024</v>
      </c>
      <c r="G22" s="18">
        <f t="shared" si="1"/>
        <v>10.3105855583506</v>
      </c>
      <c r="H22" s="24">
        <v>-0.110834872948185</v>
      </c>
      <c r="I22" s="24">
        <v>-0.190164475195647</v>
      </c>
      <c r="J22" s="20" t="str">
        <f t="shared" si="2"/>
        <v>10</v>
      </c>
      <c r="K22" s="20" t="str">
        <f t="shared" si="3"/>
        <v>10</v>
      </c>
      <c r="L22" s="16">
        <v>11742.98</v>
      </c>
      <c r="M22" s="14">
        <v>0</v>
      </c>
      <c r="N22" s="21">
        <f t="shared" si="4"/>
        <v>0</v>
      </c>
      <c r="O22" s="20" t="str">
        <f t="shared" si="5"/>
        <v>20</v>
      </c>
      <c r="P22" s="22">
        <v>0.00282230067803867</v>
      </c>
      <c r="Q22" s="20" t="str">
        <f t="shared" si="6"/>
        <v>20</v>
      </c>
      <c r="R22" s="14">
        <v>0</v>
      </c>
      <c r="S22" s="14">
        <v>0</v>
      </c>
      <c r="T22" s="14">
        <f t="shared" si="7"/>
        <v>0</v>
      </c>
      <c r="U22" s="23">
        <f t="shared" si="8"/>
        <v>15</v>
      </c>
      <c r="V22" s="20">
        <f t="shared" si="9"/>
        <v>85.3105855583506</v>
      </c>
      <c r="W22" s="15" t="str">
        <f t="shared" si="10"/>
        <v>B</v>
      </c>
      <c r="X22" s="21" t="str">
        <f t="shared" si="11"/>
        <v>20%</v>
      </c>
    </row>
    <row r="23" s="3" customFormat="1" ht="28" customHeight="1" spans="1:24">
      <c r="A23" s="14">
        <v>21</v>
      </c>
      <c r="B23" s="15" t="s">
        <v>36</v>
      </c>
      <c r="C23" s="14" t="s">
        <v>26</v>
      </c>
      <c r="D23" s="16">
        <v>3503952.23</v>
      </c>
      <c r="E23" s="14">
        <v>2527652.59</v>
      </c>
      <c r="F23" s="17">
        <f t="shared" si="0"/>
        <v>0.721371874981298</v>
      </c>
      <c r="G23" s="18">
        <f t="shared" si="1"/>
        <v>18.0342968745324</v>
      </c>
      <c r="H23" s="43">
        <v>-0.293867266230023</v>
      </c>
      <c r="I23" s="43">
        <v>-0.172811379074406</v>
      </c>
      <c r="J23" s="20" t="str">
        <f t="shared" si="2"/>
        <v>10</v>
      </c>
      <c r="K23" s="20" t="str">
        <f t="shared" si="3"/>
        <v>10</v>
      </c>
      <c r="L23" s="16">
        <v>3503952.23</v>
      </c>
      <c r="M23" s="14">
        <v>0</v>
      </c>
      <c r="N23" s="21">
        <f t="shared" si="4"/>
        <v>0</v>
      </c>
      <c r="O23" s="20" t="str">
        <f t="shared" si="5"/>
        <v>20</v>
      </c>
      <c r="P23" s="22">
        <v>0.000946402280168298</v>
      </c>
      <c r="Q23" s="20" t="str">
        <f t="shared" si="6"/>
        <v>20</v>
      </c>
      <c r="R23" s="14">
        <v>0</v>
      </c>
      <c r="S23" s="14">
        <v>0</v>
      </c>
      <c r="T23" s="14">
        <f t="shared" si="7"/>
        <v>0</v>
      </c>
      <c r="U23" s="23">
        <f t="shared" si="8"/>
        <v>15</v>
      </c>
      <c r="V23" s="20">
        <f t="shared" si="9"/>
        <v>93.0342968745324</v>
      </c>
      <c r="W23" s="15" t="str">
        <f t="shared" si="10"/>
        <v>A</v>
      </c>
      <c r="X23" s="21" t="str">
        <f t="shared" si="11"/>
        <v>25%</v>
      </c>
    </row>
    <row r="24" s="3" customFormat="1" ht="28" customHeight="1" spans="1:24">
      <c r="A24" s="14">
        <v>22</v>
      </c>
      <c r="B24" s="15" t="s">
        <v>37</v>
      </c>
      <c r="C24" s="14" t="s">
        <v>26</v>
      </c>
      <c r="D24" s="16">
        <v>2497</v>
      </c>
      <c r="E24" s="14">
        <v>0</v>
      </c>
      <c r="F24" s="17">
        <v>0</v>
      </c>
      <c r="G24" s="18">
        <f t="shared" si="1"/>
        <v>0</v>
      </c>
      <c r="H24" s="24">
        <v>0</v>
      </c>
      <c r="I24" s="24">
        <v>0.279</v>
      </c>
      <c r="J24" s="20" t="str">
        <f t="shared" si="2"/>
        <v>10</v>
      </c>
      <c r="K24" s="20">
        <f t="shared" si="3"/>
        <v>3.025</v>
      </c>
      <c r="L24" s="16">
        <v>2497</v>
      </c>
      <c r="M24" s="14">
        <v>0</v>
      </c>
      <c r="N24" s="21">
        <v>0</v>
      </c>
      <c r="O24" s="20" t="str">
        <f t="shared" si="5"/>
        <v>20</v>
      </c>
      <c r="P24" s="22">
        <v>2.84620341418936e-5</v>
      </c>
      <c r="Q24" s="20" t="str">
        <f t="shared" si="6"/>
        <v>20</v>
      </c>
      <c r="R24" s="14">
        <v>0</v>
      </c>
      <c r="S24" s="14">
        <v>0</v>
      </c>
      <c r="T24" s="14">
        <f t="shared" si="7"/>
        <v>0</v>
      </c>
      <c r="U24" s="23">
        <f t="shared" si="8"/>
        <v>15</v>
      </c>
      <c r="V24" s="20">
        <f t="shared" si="9"/>
        <v>68.025</v>
      </c>
      <c r="W24" s="15" t="str">
        <f t="shared" si="10"/>
        <v>D</v>
      </c>
      <c r="X24" s="21" t="str">
        <f t="shared" si="11"/>
        <v>10%</v>
      </c>
    </row>
    <row r="25" s="3" customFormat="1" ht="28" customHeight="1" spans="1:24">
      <c r="A25" s="14">
        <v>23</v>
      </c>
      <c r="B25" s="15" t="s">
        <v>30</v>
      </c>
      <c r="C25" s="14" t="s">
        <v>26</v>
      </c>
      <c r="D25" s="16">
        <v>29205.76</v>
      </c>
      <c r="E25" s="14">
        <v>1857.6</v>
      </c>
      <c r="F25" s="17">
        <f t="shared" ref="F25:F41" si="12">E25/D25</f>
        <v>0.0636038918350353</v>
      </c>
      <c r="G25" s="18">
        <f t="shared" si="1"/>
        <v>1.59009729587588</v>
      </c>
      <c r="H25" s="24">
        <v>-0.2917293508081</v>
      </c>
      <c r="I25" s="24">
        <v>-0.0466036138566223</v>
      </c>
      <c r="J25" s="20" t="str">
        <f t="shared" si="2"/>
        <v>10</v>
      </c>
      <c r="K25" s="20" t="str">
        <f t="shared" si="3"/>
        <v>10</v>
      </c>
      <c r="L25" s="16">
        <v>29205.76</v>
      </c>
      <c r="M25" s="14">
        <v>0</v>
      </c>
      <c r="N25" s="21">
        <f t="shared" ref="N25:N50" si="13">M25/(L25+M25)</f>
        <v>0</v>
      </c>
      <c r="O25" s="20" t="str">
        <f t="shared" si="5"/>
        <v>20</v>
      </c>
      <c r="P25" s="22">
        <v>0.00594912407050868</v>
      </c>
      <c r="Q25" s="20" t="str">
        <f t="shared" si="6"/>
        <v>20</v>
      </c>
      <c r="R25" s="14">
        <v>0</v>
      </c>
      <c r="S25" s="14">
        <v>0</v>
      </c>
      <c r="T25" s="14">
        <f t="shared" si="7"/>
        <v>0</v>
      </c>
      <c r="U25" s="23">
        <f t="shared" si="8"/>
        <v>15</v>
      </c>
      <c r="V25" s="20">
        <f t="shared" si="9"/>
        <v>76.5900972958759</v>
      </c>
      <c r="W25" s="15" t="str">
        <f t="shared" si="10"/>
        <v>C</v>
      </c>
      <c r="X25" s="21" t="str">
        <f t="shared" si="11"/>
        <v>15%</v>
      </c>
    </row>
    <row r="26" s="3" customFormat="1" ht="28" customHeight="1" spans="1:24">
      <c r="A26" s="14">
        <v>24</v>
      </c>
      <c r="B26" s="15" t="s">
        <v>61</v>
      </c>
      <c r="C26" s="14" t="s">
        <v>28</v>
      </c>
      <c r="D26" s="16">
        <v>372713.77</v>
      </c>
      <c r="E26" s="14">
        <v>363011.77</v>
      </c>
      <c r="F26" s="17">
        <f t="shared" si="12"/>
        <v>0.973969300892747</v>
      </c>
      <c r="G26" s="18">
        <f t="shared" si="1"/>
        <v>24.3492325223187</v>
      </c>
      <c r="H26" s="24">
        <v>-0.1478</v>
      </c>
      <c r="I26" s="24">
        <v>-0.1422</v>
      </c>
      <c r="J26" s="20" t="str">
        <f t="shared" si="2"/>
        <v>10</v>
      </c>
      <c r="K26" s="20" t="str">
        <f t="shared" si="3"/>
        <v>10</v>
      </c>
      <c r="L26" s="28">
        <v>372713.77</v>
      </c>
      <c r="M26" s="15">
        <v>0</v>
      </c>
      <c r="N26" s="21">
        <f t="shared" si="13"/>
        <v>0</v>
      </c>
      <c r="O26" s="20" t="str">
        <f t="shared" si="5"/>
        <v>20</v>
      </c>
      <c r="P26" s="22">
        <v>0.00381983696166383</v>
      </c>
      <c r="Q26" s="20" t="str">
        <f t="shared" si="6"/>
        <v>20</v>
      </c>
      <c r="R26" s="14">
        <v>0</v>
      </c>
      <c r="S26" s="14">
        <v>0</v>
      </c>
      <c r="T26" s="14">
        <f t="shared" si="7"/>
        <v>0</v>
      </c>
      <c r="U26" s="23">
        <f t="shared" si="8"/>
        <v>15</v>
      </c>
      <c r="V26" s="20">
        <f t="shared" si="9"/>
        <v>99.3492325223187</v>
      </c>
      <c r="W26" s="15" t="str">
        <f t="shared" si="10"/>
        <v>A</v>
      </c>
      <c r="X26" s="21" t="str">
        <f t="shared" si="11"/>
        <v>25%</v>
      </c>
    </row>
    <row r="27" s="3" customFormat="1" ht="28" customHeight="1" spans="1:24">
      <c r="A27" s="14">
        <v>25</v>
      </c>
      <c r="B27" s="15" t="s">
        <v>70</v>
      </c>
      <c r="C27" s="14" t="s">
        <v>26</v>
      </c>
      <c r="D27" s="16">
        <v>9309.5</v>
      </c>
      <c r="E27" s="14">
        <v>0</v>
      </c>
      <c r="F27" s="17">
        <f t="shared" si="12"/>
        <v>0</v>
      </c>
      <c r="G27" s="18">
        <f t="shared" si="1"/>
        <v>0</v>
      </c>
      <c r="H27" s="24">
        <v>-0.4651</v>
      </c>
      <c r="I27" s="24">
        <v>-0.2866</v>
      </c>
      <c r="J27" s="20" t="str">
        <f t="shared" si="2"/>
        <v>10</v>
      </c>
      <c r="K27" s="20" t="str">
        <f t="shared" si="3"/>
        <v>10</v>
      </c>
      <c r="L27" s="26">
        <v>9309.5</v>
      </c>
      <c r="M27" s="14">
        <v>0</v>
      </c>
      <c r="N27" s="21">
        <f t="shared" si="13"/>
        <v>0</v>
      </c>
      <c r="O27" s="20" t="str">
        <f t="shared" si="5"/>
        <v>20</v>
      </c>
      <c r="P27" s="22">
        <v>0.000488338684726492</v>
      </c>
      <c r="Q27" s="20" t="str">
        <f t="shared" si="6"/>
        <v>20</v>
      </c>
      <c r="R27" s="14">
        <v>0</v>
      </c>
      <c r="S27" s="14">
        <v>0</v>
      </c>
      <c r="T27" s="14">
        <f t="shared" si="7"/>
        <v>0</v>
      </c>
      <c r="U27" s="23">
        <f t="shared" si="8"/>
        <v>15</v>
      </c>
      <c r="V27" s="20">
        <f t="shared" si="9"/>
        <v>75</v>
      </c>
      <c r="W27" s="15" t="str">
        <f t="shared" si="10"/>
        <v>C</v>
      </c>
      <c r="X27" s="21" t="str">
        <f t="shared" si="11"/>
        <v>15%</v>
      </c>
    </row>
    <row r="28" s="3" customFormat="1" ht="28" customHeight="1" spans="1:24">
      <c r="A28" s="14">
        <v>26</v>
      </c>
      <c r="B28" s="15" t="s">
        <v>62</v>
      </c>
      <c r="C28" s="14" t="s">
        <v>26</v>
      </c>
      <c r="D28" s="16">
        <v>895494.54</v>
      </c>
      <c r="E28" s="14">
        <v>403335.9</v>
      </c>
      <c r="F28" s="17">
        <f t="shared" si="12"/>
        <v>0.450405761267958</v>
      </c>
      <c r="G28" s="18">
        <f t="shared" si="1"/>
        <v>11.260144031699</v>
      </c>
      <c r="H28" s="38">
        <v>-0.1747</v>
      </c>
      <c r="I28" s="38">
        <v>-0.1754</v>
      </c>
      <c r="J28" s="20" t="str">
        <f t="shared" si="2"/>
        <v>10</v>
      </c>
      <c r="K28" s="20" t="str">
        <f t="shared" si="3"/>
        <v>10</v>
      </c>
      <c r="L28" s="26">
        <v>895494.54</v>
      </c>
      <c r="M28" s="14">
        <v>0</v>
      </c>
      <c r="N28" s="21">
        <f t="shared" si="13"/>
        <v>0</v>
      </c>
      <c r="O28" s="20" t="str">
        <f t="shared" si="5"/>
        <v>20</v>
      </c>
      <c r="P28" s="22">
        <v>0.00222586271317598</v>
      </c>
      <c r="Q28" s="20" t="str">
        <f t="shared" si="6"/>
        <v>20</v>
      </c>
      <c r="R28" s="14">
        <v>0</v>
      </c>
      <c r="S28" s="14">
        <v>0</v>
      </c>
      <c r="T28" s="14">
        <f t="shared" si="7"/>
        <v>0</v>
      </c>
      <c r="U28" s="23">
        <f t="shared" si="8"/>
        <v>15</v>
      </c>
      <c r="V28" s="20">
        <f t="shared" si="9"/>
        <v>86.260144031699</v>
      </c>
      <c r="W28" s="15" t="str">
        <f t="shared" si="10"/>
        <v>B</v>
      </c>
      <c r="X28" s="21" t="str">
        <f t="shared" si="11"/>
        <v>20%</v>
      </c>
    </row>
    <row r="29" s="3" customFormat="1" ht="28" customHeight="1" spans="1:24">
      <c r="A29" s="14">
        <v>27</v>
      </c>
      <c r="B29" s="15" t="s">
        <v>59</v>
      </c>
      <c r="C29" s="14" t="s">
        <v>26</v>
      </c>
      <c r="D29" s="16">
        <v>4836.66</v>
      </c>
      <c r="E29" s="14">
        <v>0</v>
      </c>
      <c r="F29" s="17">
        <f t="shared" si="12"/>
        <v>0</v>
      </c>
      <c r="G29" s="18">
        <f t="shared" si="1"/>
        <v>0</v>
      </c>
      <c r="H29" s="24">
        <v>0</v>
      </c>
      <c r="I29" s="38">
        <v>-0.4683</v>
      </c>
      <c r="J29" s="20" t="str">
        <f t="shared" si="2"/>
        <v>10</v>
      </c>
      <c r="K29" s="20" t="str">
        <f t="shared" si="3"/>
        <v>10</v>
      </c>
      <c r="L29" s="16">
        <v>4836.66</v>
      </c>
      <c r="M29" s="14">
        <v>0</v>
      </c>
      <c r="N29" s="21">
        <f t="shared" si="13"/>
        <v>0</v>
      </c>
      <c r="O29" s="20" t="str">
        <f t="shared" si="5"/>
        <v>20</v>
      </c>
      <c r="P29" s="22">
        <v>0</v>
      </c>
      <c r="Q29" s="20" t="str">
        <f t="shared" si="6"/>
        <v>20</v>
      </c>
      <c r="R29" s="14">
        <v>0</v>
      </c>
      <c r="S29" s="14">
        <v>0</v>
      </c>
      <c r="T29" s="14">
        <f t="shared" si="7"/>
        <v>0</v>
      </c>
      <c r="U29" s="23">
        <f t="shared" si="8"/>
        <v>15</v>
      </c>
      <c r="V29" s="20">
        <f t="shared" si="9"/>
        <v>75</v>
      </c>
      <c r="W29" s="15" t="str">
        <f t="shared" si="10"/>
        <v>C</v>
      </c>
      <c r="X29" s="21" t="str">
        <f t="shared" si="11"/>
        <v>15%</v>
      </c>
    </row>
    <row r="30" s="3" customFormat="1" ht="28" customHeight="1" spans="1:24">
      <c r="A30" s="14">
        <v>28</v>
      </c>
      <c r="B30" s="15" t="s">
        <v>103</v>
      </c>
      <c r="C30" s="14" t="s">
        <v>26</v>
      </c>
      <c r="D30" s="16">
        <v>10908.13</v>
      </c>
      <c r="E30" s="14">
        <v>0</v>
      </c>
      <c r="F30" s="17">
        <f t="shared" si="12"/>
        <v>0</v>
      </c>
      <c r="G30" s="18">
        <f t="shared" si="1"/>
        <v>0</v>
      </c>
      <c r="H30" s="24">
        <v>-0.3731</v>
      </c>
      <c r="I30" s="24">
        <v>0.1919</v>
      </c>
      <c r="J30" s="20" t="str">
        <f t="shared" si="2"/>
        <v>10</v>
      </c>
      <c r="K30" s="20">
        <f t="shared" si="3"/>
        <v>5.2025</v>
      </c>
      <c r="L30" s="16">
        <v>10908.13</v>
      </c>
      <c r="M30" s="14">
        <v>0</v>
      </c>
      <c r="N30" s="21">
        <f t="shared" si="13"/>
        <v>0</v>
      </c>
      <c r="O30" s="20" t="str">
        <f t="shared" si="5"/>
        <v>20</v>
      </c>
      <c r="P30" s="22">
        <v>5.58993668889879e-5</v>
      </c>
      <c r="Q30" s="20" t="str">
        <f t="shared" si="6"/>
        <v>20</v>
      </c>
      <c r="R30" s="14">
        <v>0</v>
      </c>
      <c r="S30" s="14">
        <v>0</v>
      </c>
      <c r="T30" s="14">
        <f t="shared" si="7"/>
        <v>0</v>
      </c>
      <c r="U30" s="23">
        <f t="shared" si="8"/>
        <v>15</v>
      </c>
      <c r="V30" s="20">
        <f t="shared" si="9"/>
        <v>70.2025</v>
      </c>
      <c r="W30" s="15" t="str">
        <f t="shared" si="10"/>
        <v>C</v>
      </c>
      <c r="X30" s="21" t="str">
        <f t="shared" si="11"/>
        <v>15%</v>
      </c>
    </row>
    <row r="31" s="3" customFormat="1" ht="28" customHeight="1" spans="1:24">
      <c r="A31" s="14">
        <v>29</v>
      </c>
      <c r="B31" s="15" t="s">
        <v>121</v>
      </c>
      <c r="C31" s="14" t="s">
        <v>26</v>
      </c>
      <c r="D31" s="16">
        <v>12688.08</v>
      </c>
      <c r="E31" s="14">
        <v>0</v>
      </c>
      <c r="F31" s="17">
        <f t="shared" si="12"/>
        <v>0</v>
      </c>
      <c r="G31" s="18">
        <f t="shared" si="1"/>
        <v>0</v>
      </c>
      <c r="H31" s="24">
        <v>0</v>
      </c>
      <c r="I31" s="24">
        <v>0.023</v>
      </c>
      <c r="J31" s="20" t="str">
        <f t="shared" si="2"/>
        <v>10</v>
      </c>
      <c r="K31" s="20">
        <f t="shared" si="3"/>
        <v>9.425</v>
      </c>
      <c r="L31" s="26">
        <v>12688.08</v>
      </c>
      <c r="M31" s="14">
        <v>0</v>
      </c>
      <c r="N31" s="21">
        <f t="shared" si="13"/>
        <v>0</v>
      </c>
      <c r="O31" s="20" t="str">
        <f t="shared" si="5"/>
        <v>20</v>
      </c>
      <c r="P31" s="22">
        <v>2.80307869277931e-5</v>
      </c>
      <c r="Q31" s="20" t="str">
        <f t="shared" si="6"/>
        <v>20</v>
      </c>
      <c r="R31" s="14">
        <v>0</v>
      </c>
      <c r="S31" s="14">
        <v>0</v>
      </c>
      <c r="T31" s="14">
        <f t="shared" si="7"/>
        <v>0</v>
      </c>
      <c r="U31" s="23">
        <f t="shared" si="8"/>
        <v>15</v>
      </c>
      <c r="V31" s="20">
        <f t="shared" si="9"/>
        <v>74.425</v>
      </c>
      <c r="W31" s="15" t="str">
        <f t="shared" si="10"/>
        <v>C</v>
      </c>
      <c r="X31" s="21" t="str">
        <f t="shared" si="11"/>
        <v>15%</v>
      </c>
    </row>
    <row r="32" s="3" customFormat="1" ht="28" customHeight="1" spans="1:24">
      <c r="A32" s="14">
        <v>30</v>
      </c>
      <c r="B32" s="15" t="s">
        <v>60</v>
      </c>
      <c r="C32" s="14" t="s">
        <v>26</v>
      </c>
      <c r="D32" s="16">
        <v>41514.91</v>
      </c>
      <c r="E32" s="14">
        <v>0</v>
      </c>
      <c r="F32" s="17">
        <f t="shared" si="12"/>
        <v>0</v>
      </c>
      <c r="G32" s="18">
        <f t="shared" si="1"/>
        <v>0</v>
      </c>
      <c r="H32" s="38">
        <v>-0.5817</v>
      </c>
      <c r="I32" s="38">
        <v>-0.356</v>
      </c>
      <c r="J32" s="20" t="str">
        <f t="shared" si="2"/>
        <v>10</v>
      </c>
      <c r="K32" s="20" t="str">
        <f t="shared" si="3"/>
        <v>10</v>
      </c>
      <c r="L32" s="26">
        <v>41514.91</v>
      </c>
      <c r="M32" s="14">
        <v>0</v>
      </c>
      <c r="N32" s="21">
        <f t="shared" si="13"/>
        <v>0</v>
      </c>
      <c r="O32" s="20" t="str">
        <f t="shared" si="5"/>
        <v>20</v>
      </c>
      <c r="P32" s="22">
        <v>0.000674753406307015</v>
      </c>
      <c r="Q32" s="20" t="str">
        <f t="shared" si="6"/>
        <v>20</v>
      </c>
      <c r="R32" s="14">
        <v>0</v>
      </c>
      <c r="S32" s="14">
        <v>0</v>
      </c>
      <c r="T32" s="14">
        <f t="shared" si="7"/>
        <v>0</v>
      </c>
      <c r="U32" s="23">
        <f t="shared" si="8"/>
        <v>15</v>
      </c>
      <c r="V32" s="20">
        <f t="shared" si="9"/>
        <v>75</v>
      </c>
      <c r="W32" s="15" t="str">
        <f t="shared" si="10"/>
        <v>C</v>
      </c>
      <c r="X32" s="21" t="str">
        <f t="shared" si="11"/>
        <v>15%</v>
      </c>
    </row>
    <row r="33" s="3" customFormat="1" ht="28" customHeight="1" spans="1:24">
      <c r="A33" s="14">
        <v>31</v>
      </c>
      <c r="B33" s="15" t="s">
        <v>71</v>
      </c>
      <c r="C33" s="14" t="s">
        <v>26</v>
      </c>
      <c r="D33" s="16">
        <v>1227.93</v>
      </c>
      <c r="E33" s="14">
        <v>0</v>
      </c>
      <c r="F33" s="17">
        <f t="shared" si="12"/>
        <v>0</v>
      </c>
      <c r="G33" s="18">
        <f t="shared" si="1"/>
        <v>0</v>
      </c>
      <c r="H33" s="24">
        <v>-0.316</v>
      </c>
      <c r="I33" s="22">
        <v>-0.2398</v>
      </c>
      <c r="J33" s="20" t="str">
        <f t="shared" si="2"/>
        <v>10</v>
      </c>
      <c r="K33" s="20" t="str">
        <f t="shared" si="3"/>
        <v>10</v>
      </c>
      <c r="L33" s="26">
        <v>1227.93</v>
      </c>
      <c r="M33" s="14">
        <v>0</v>
      </c>
      <c r="N33" s="21">
        <f t="shared" si="13"/>
        <v>0</v>
      </c>
      <c r="O33" s="20" t="str">
        <f t="shared" si="5"/>
        <v>20</v>
      </c>
      <c r="P33" s="22">
        <v>3.38216203954921e-5</v>
      </c>
      <c r="Q33" s="20" t="str">
        <f t="shared" si="6"/>
        <v>20</v>
      </c>
      <c r="R33" s="14">
        <v>0</v>
      </c>
      <c r="S33" s="14">
        <v>0</v>
      </c>
      <c r="T33" s="14">
        <f t="shared" si="7"/>
        <v>0</v>
      </c>
      <c r="U33" s="23">
        <f t="shared" si="8"/>
        <v>15</v>
      </c>
      <c r="V33" s="20">
        <f t="shared" si="9"/>
        <v>75</v>
      </c>
      <c r="W33" s="15" t="str">
        <f t="shared" si="10"/>
        <v>C</v>
      </c>
      <c r="X33" s="21" t="str">
        <f t="shared" si="11"/>
        <v>15%</v>
      </c>
    </row>
    <row r="34" s="3" customFormat="1" ht="28" customHeight="1" spans="1:24">
      <c r="A34" s="14">
        <v>32</v>
      </c>
      <c r="B34" s="15" t="s">
        <v>73</v>
      </c>
      <c r="C34" s="14" t="s">
        <v>26</v>
      </c>
      <c r="D34" s="16">
        <v>22643.55</v>
      </c>
      <c r="E34" s="14">
        <v>0</v>
      </c>
      <c r="F34" s="17">
        <f t="shared" si="12"/>
        <v>0</v>
      </c>
      <c r="G34" s="18">
        <f t="shared" si="1"/>
        <v>0</v>
      </c>
      <c r="H34" s="24">
        <v>-0.1368</v>
      </c>
      <c r="I34" s="24">
        <v>-0.0796</v>
      </c>
      <c r="J34" s="20" t="str">
        <f t="shared" si="2"/>
        <v>10</v>
      </c>
      <c r="K34" s="20" t="str">
        <f t="shared" si="3"/>
        <v>10</v>
      </c>
      <c r="L34" s="28">
        <v>22643.55</v>
      </c>
      <c r="M34" s="14">
        <v>0</v>
      </c>
      <c r="N34" s="21">
        <f t="shared" si="13"/>
        <v>0</v>
      </c>
      <c r="O34" s="20" t="str">
        <f t="shared" si="5"/>
        <v>20</v>
      </c>
      <c r="P34" s="22">
        <v>0.00106485640065491</v>
      </c>
      <c r="Q34" s="20" t="str">
        <f t="shared" si="6"/>
        <v>20</v>
      </c>
      <c r="R34" s="14">
        <v>0</v>
      </c>
      <c r="S34" s="14">
        <v>0</v>
      </c>
      <c r="T34" s="14">
        <f t="shared" si="7"/>
        <v>0</v>
      </c>
      <c r="U34" s="23">
        <f t="shared" si="8"/>
        <v>15</v>
      </c>
      <c r="V34" s="20">
        <f t="shared" si="9"/>
        <v>75</v>
      </c>
      <c r="W34" s="15" t="str">
        <f t="shared" si="10"/>
        <v>C</v>
      </c>
      <c r="X34" s="21" t="str">
        <f t="shared" si="11"/>
        <v>15%</v>
      </c>
    </row>
    <row r="35" s="3" customFormat="1" ht="28" customHeight="1" spans="1:24">
      <c r="A35" s="14">
        <v>33</v>
      </c>
      <c r="B35" s="15" t="s">
        <v>64</v>
      </c>
      <c r="C35" s="14" t="s">
        <v>26</v>
      </c>
      <c r="D35" s="16">
        <v>437861.56</v>
      </c>
      <c r="E35" s="14">
        <v>301880.06</v>
      </c>
      <c r="F35" s="17">
        <f t="shared" si="12"/>
        <v>0.689441795256017</v>
      </c>
      <c r="G35" s="18">
        <f t="shared" si="1"/>
        <v>17.2360448814004</v>
      </c>
      <c r="H35" s="38">
        <v>-0.2191</v>
      </c>
      <c r="I35" s="38">
        <v>-0.172</v>
      </c>
      <c r="J35" s="20" t="str">
        <f t="shared" si="2"/>
        <v>10</v>
      </c>
      <c r="K35" s="20" t="str">
        <f t="shared" si="3"/>
        <v>10</v>
      </c>
      <c r="L35" s="28">
        <v>437861.56</v>
      </c>
      <c r="M35" s="14">
        <v>0</v>
      </c>
      <c r="N35" s="21">
        <f t="shared" si="13"/>
        <v>0</v>
      </c>
      <c r="O35" s="20" t="str">
        <f t="shared" si="5"/>
        <v>20</v>
      </c>
      <c r="P35" s="22">
        <v>0.00152100903261866</v>
      </c>
      <c r="Q35" s="20" t="str">
        <f t="shared" si="6"/>
        <v>20</v>
      </c>
      <c r="R35" s="14">
        <v>0</v>
      </c>
      <c r="S35" s="14">
        <v>0</v>
      </c>
      <c r="T35" s="14">
        <f t="shared" si="7"/>
        <v>0</v>
      </c>
      <c r="U35" s="23">
        <f t="shared" si="8"/>
        <v>15</v>
      </c>
      <c r="V35" s="20">
        <f t="shared" si="9"/>
        <v>92.2360448814004</v>
      </c>
      <c r="W35" s="15" t="str">
        <f t="shared" si="10"/>
        <v>A</v>
      </c>
      <c r="X35" s="21" t="str">
        <f t="shared" si="11"/>
        <v>25%</v>
      </c>
    </row>
    <row r="36" s="3" customFormat="1" ht="28" customHeight="1" spans="1:24">
      <c r="A36" s="14">
        <v>34</v>
      </c>
      <c r="B36" s="15" t="s">
        <v>68</v>
      </c>
      <c r="C36" s="14" t="s">
        <v>28</v>
      </c>
      <c r="D36" s="16">
        <v>456</v>
      </c>
      <c r="E36" s="14">
        <v>0</v>
      </c>
      <c r="F36" s="17">
        <f t="shared" si="12"/>
        <v>0</v>
      </c>
      <c r="G36" s="18">
        <f t="shared" si="1"/>
        <v>0</v>
      </c>
      <c r="H36" s="21">
        <v>-0.4175</v>
      </c>
      <c r="I36" s="21">
        <v>-0.2358</v>
      </c>
      <c r="J36" s="20" t="str">
        <f t="shared" si="2"/>
        <v>10</v>
      </c>
      <c r="K36" s="20" t="str">
        <f t="shared" si="3"/>
        <v>10</v>
      </c>
      <c r="L36" s="16">
        <v>456</v>
      </c>
      <c r="M36" s="14">
        <v>0</v>
      </c>
      <c r="N36" s="21">
        <f t="shared" si="13"/>
        <v>0</v>
      </c>
      <c r="O36" s="20" t="str">
        <f t="shared" si="5"/>
        <v>20</v>
      </c>
      <c r="P36" s="22">
        <v>0</v>
      </c>
      <c r="Q36" s="20" t="str">
        <f t="shared" si="6"/>
        <v>20</v>
      </c>
      <c r="R36" s="14">
        <v>0</v>
      </c>
      <c r="S36" s="14">
        <v>0</v>
      </c>
      <c r="T36" s="14">
        <f t="shared" si="7"/>
        <v>0</v>
      </c>
      <c r="U36" s="23">
        <f t="shared" si="8"/>
        <v>15</v>
      </c>
      <c r="V36" s="20">
        <f t="shared" si="9"/>
        <v>75</v>
      </c>
      <c r="W36" s="15" t="str">
        <f t="shared" si="10"/>
        <v>C</v>
      </c>
      <c r="X36" s="21" t="str">
        <f t="shared" si="11"/>
        <v>15%</v>
      </c>
    </row>
    <row r="37" s="3" customFormat="1" ht="28" customHeight="1" spans="1:24">
      <c r="A37" s="14">
        <v>35</v>
      </c>
      <c r="B37" s="15" t="s">
        <v>65</v>
      </c>
      <c r="C37" s="14" t="s">
        <v>28</v>
      </c>
      <c r="D37" s="16">
        <v>2036.1</v>
      </c>
      <c r="E37" s="14">
        <v>0</v>
      </c>
      <c r="F37" s="17">
        <f t="shared" si="12"/>
        <v>0</v>
      </c>
      <c r="G37" s="18">
        <f t="shared" si="1"/>
        <v>0</v>
      </c>
      <c r="H37" s="44">
        <v>-0.26</v>
      </c>
      <c r="I37" s="45">
        <v>-0.27</v>
      </c>
      <c r="J37" s="20" t="str">
        <f t="shared" si="2"/>
        <v>10</v>
      </c>
      <c r="K37" s="20" t="str">
        <f t="shared" si="3"/>
        <v>10</v>
      </c>
      <c r="L37" s="16">
        <v>2036.1</v>
      </c>
      <c r="M37" s="14">
        <v>0</v>
      </c>
      <c r="N37" s="21">
        <f t="shared" si="13"/>
        <v>0</v>
      </c>
      <c r="O37" s="20" t="str">
        <f t="shared" si="5"/>
        <v>20</v>
      </c>
      <c r="P37" s="22">
        <v>0.00782702907308248</v>
      </c>
      <c r="Q37" s="20" t="str">
        <f t="shared" si="6"/>
        <v>20</v>
      </c>
      <c r="R37" s="14">
        <v>0</v>
      </c>
      <c r="S37" s="14">
        <v>0</v>
      </c>
      <c r="T37" s="14">
        <f t="shared" si="7"/>
        <v>0</v>
      </c>
      <c r="U37" s="23">
        <f t="shared" si="8"/>
        <v>15</v>
      </c>
      <c r="V37" s="20">
        <f t="shared" si="9"/>
        <v>75</v>
      </c>
      <c r="W37" s="15" t="str">
        <f t="shared" si="10"/>
        <v>C</v>
      </c>
      <c r="X37" s="21" t="str">
        <f t="shared" si="11"/>
        <v>15%</v>
      </c>
    </row>
    <row r="38" s="3" customFormat="1" ht="28" customHeight="1" spans="1:24">
      <c r="A38" s="14">
        <v>36</v>
      </c>
      <c r="B38" s="15" t="s">
        <v>72</v>
      </c>
      <c r="C38" s="14" t="s">
        <v>28</v>
      </c>
      <c r="D38" s="16">
        <v>6407.4</v>
      </c>
      <c r="E38" s="14">
        <v>0</v>
      </c>
      <c r="F38" s="17">
        <f t="shared" si="12"/>
        <v>0</v>
      </c>
      <c r="G38" s="18">
        <f t="shared" si="1"/>
        <v>0</v>
      </c>
      <c r="H38" s="38">
        <v>-0.43</v>
      </c>
      <c r="I38" s="38">
        <v>-0.66</v>
      </c>
      <c r="J38" s="20" t="str">
        <f t="shared" si="2"/>
        <v>10</v>
      </c>
      <c r="K38" s="20" t="str">
        <f t="shared" si="3"/>
        <v>10</v>
      </c>
      <c r="L38" s="28">
        <v>6407.4</v>
      </c>
      <c r="M38" s="14">
        <v>0</v>
      </c>
      <c r="N38" s="21">
        <f t="shared" si="13"/>
        <v>0</v>
      </c>
      <c r="O38" s="20" t="str">
        <f t="shared" si="5"/>
        <v>20</v>
      </c>
      <c r="P38" s="22">
        <v>0.000850570821526587</v>
      </c>
      <c r="Q38" s="20" t="str">
        <f t="shared" si="6"/>
        <v>20</v>
      </c>
      <c r="R38" s="14">
        <v>0</v>
      </c>
      <c r="S38" s="14">
        <v>0</v>
      </c>
      <c r="T38" s="14">
        <f t="shared" si="7"/>
        <v>0</v>
      </c>
      <c r="U38" s="23">
        <f t="shared" si="8"/>
        <v>15</v>
      </c>
      <c r="V38" s="20">
        <f t="shared" si="9"/>
        <v>75</v>
      </c>
      <c r="W38" s="15" t="str">
        <f t="shared" si="10"/>
        <v>C</v>
      </c>
      <c r="X38" s="21" t="str">
        <f t="shared" si="11"/>
        <v>15%</v>
      </c>
    </row>
    <row r="39" s="3" customFormat="1" ht="28" customHeight="1" spans="1:24">
      <c r="A39" s="14">
        <v>37</v>
      </c>
      <c r="B39" s="15" t="s">
        <v>53</v>
      </c>
      <c r="C39" s="14" t="s">
        <v>26</v>
      </c>
      <c r="D39" s="16">
        <v>599467.31</v>
      </c>
      <c r="E39" s="14">
        <v>473357.31</v>
      </c>
      <c r="F39" s="17">
        <f t="shared" si="12"/>
        <v>0.789629896582684</v>
      </c>
      <c r="G39" s="18">
        <f t="shared" si="1"/>
        <v>19.7407474145671</v>
      </c>
      <c r="H39" s="24">
        <v>-0.1389</v>
      </c>
      <c r="I39" s="24">
        <v>-0.0028</v>
      </c>
      <c r="J39" s="20" t="str">
        <f t="shared" si="2"/>
        <v>10</v>
      </c>
      <c r="K39" s="20" t="str">
        <f t="shared" si="3"/>
        <v>10</v>
      </c>
      <c r="L39" s="16">
        <v>599467.31</v>
      </c>
      <c r="M39" s="14">
        <v>0</v>
      </c>
      <c r="N39" s="21">
        <f t="shared" si="13"/>
        <v>0</v>
      </c>
      <c r="O39" s="20" t="str">
        <f t="shared" si="5"/>
        <v>20</v>
      </c>
      <c r="P39" s="22">
        <v>0.00814269667740941</v>
      </c>
      <c r="Q39" s="20" t="str">
        <f t="shared" si="6"/>
        <v>20</v>
      </c>
      <c r="R39" s="14">
        <v>0</v>
      </c>
      <c r="S39" s="14">
        <v>0</v>
      </c>
      <c r="T39" s="14">
        <f t="shared" si="7"/>
        <v>0</v>
      </c>
      <c r="U39" s="23">
        <f t="shared" si="8"/>
        <v>15</v>
      </c>
      <c r="V39" s="20">
        <f t="shared" si="9"/>
        <v>94.7407474145671</v>
      </c>
      <c r="W39" s="15" t="str">
        <f t="shared" si="10"/>
        <v>A</v>
      </c>
      <c r="X39" s="21" t="str">
        <f t="shared" si="11"/>
        <v>25%</v>
      </c>
    </row>
    <row r="40" s="3" customFormat="1" ht="28" customHeight="1" spans="1:24">
      <c r="A40" s="14">
        <v>38</v>
      </c>
      <c r="B40" s="15" t="s">
        <v>48</v>
      </c>
      <c r="C40" s="14" t="s">
        <v>26</v>
      </c>
      <c r="D40" s="16">
        <v>23829.8</v>
      </c>
      <c r="E40" s="14">
        <v>16904.6</v>
      </c>
      <c r="F40" s="17">
        <f t="shared" si="12"/>
        <v>0.709389084255848</v>
      </c>
      <c r="G40" s="18">
        <f t="shared" si="1"/>
        <v>17.7347271063962</v>
      </c>
      <c r="H40" s="17">
        <v>-0.9699</v>
      </c>
      <c r="I40" s="17">
        <v>0.0117</v>
      </c>
      <c r="J40" s="20" t="str">
        <f t="shared" si="2"/>
        <v>10</v>
      </c>
      <c r="K40" s="20">
        <f t="shared" si="3"/>
        <v>9.7075</v>
      </c>
      <c r="L40" s="26">
        <v>23829.8</v>
      </c>
      <c r="M40" s="15">
        <v>0</v>
      </c>
      <c r="N40" s="21">
        <f t="shared" si="13"/>
        <v>0</v>
      </c>
      <c r="O40" s="20" t="str">
        <f t="shared" si="5"/>
        <v>20</v>
      </c>
      <c r="P40" s="22">
        <v>0.00456719863126959</v>
      </c>
      <c r="Q40" s="20" t="str">
        <f t="shared" si="6"/>
        <v>20</v>
      </c>
      <c r="R40" s="14">
        <v>0</v>
      </c>
      <c r="S40" s="14">
        <v>0</v>
      </c>
      <c r="T40" s="14">
        <f t="shared" si="7"/>
        <v>0</v>
      </c>
      <c r="U40" s="23">
        <f t="shared" si="8"/>
        <v>15</v>
      </c>
      <c r="V40" s="20">
        <f t="shared" si="9"/>
        <v>92.4422271063962</v>
      </c>
      <c r="W40" s="15" t="str">
        <f t="shared" si="10"/>
        <v>A</v>
      </c>
      <c r="X40" s="21" t="str">
        <f t="shared" si="11"/>
        <v>25%</v>
      </c>
    </row>
    <row r="41" s="3" customFormat="1" ht="28" customHeight="1" spans="1:24">
      <c r="A41" s="14">
        <v>39</v>
      </c>
      <c r="B41" s="15" t="s">
        <v>58</v>
      </c>
      <c r="C41" s="14" t="s">
        <v>26</v>
      </c>
      <c r="D41" s="16">
        <v>75649.68</v>
      </c>
      <c r="E41" s="14">
        <v>26172.69</v>
      </c>
      <c r="F41" s="17">
        <f t="shared" si="12"/>
        <v>0.345972249981758</v>
      </c>
      <c r="G41" s="18">
        <f t="shared" si="1"/>
        <v>8.64930624954395</v>
      </c>
      <c r="H41" s="24">
        <v>-0.411088458740268</v>
      </c>
      <c r="I41" s="24">
        <v>-0.268654324628732</v>
      </c>
      <c r="J41" s="20" t="str">
        <f t="shared" si="2"/>
        <v>10</v>
      </c>
      <c r="K41" s="20" t="str">
        <f t="shared" si="3"/>
        <v>10</v>
      </c>
      <c r="L41" s="16">
        <v>75649.68</v>
      </c>
      <c r="M41" s="14">
        <v>0</v>
      </c>
      <c r="N41" s="21">
        <f t="shared" si="13"/>
        <v>0</v>
      </c>
      <c r="O41" s="20" t="str">
        <f t="shared" si="5"/>
        <v>20</v>
      </c>
      <c r="P41" s="22">
        <v>0.00327339557144278</v>
      </c>
      <c r="Q41" s="20" t="str">
        <f t="shared" si="6"/>
        <v>20</v>
      </c>
      <c r="R41" s="14">
        <v>0</v>
      </c>
      <c r="S41" s="14">
        <v>0</v>
      </c>
      <c r="T41" s="14">
        <f t="shared" si="7"/>
        <v>0</v>
      </c>
      <c r="U41" s="23">
        <f t="shared" si="8"/>
        <v>15</v>
      </c>
      <c r="V41" s="20">
        <f t="shared" si="9"/>
        <v>83.649306249544</v>
      </c>
      <c r="W41" s="15" t="str">
        <f t="shared" si="10"/>
        <v>B</v>
      </c>
      <c r="X41" s="21" t="str">
        <f t="shared" si="11"/>
        <v>20%</v>
      </c>
    </row>
    <row r="42" s="3" customFormat="1" ht="28" customHeight="1" spans="1:24">
      <c r="A42" s="14">
        <v>40</v>
      </c>
      <c r="B42" s="15" t="s">
        <v>55</v>
      </c>
      <c r="C42" s="14" t="s">
        <v>26</v>
      </c>
      <c r="D42" s="16">
        <v>79521.75</v>
      </c>
      <c r="E42" s="14">
        <v>56373.55</v>
      </c>
      <c r="F42" s="17">
        <v>0</v>
      </c>
      <c r="G42" s="18">
        <f t="shared" si="1"/>
        <v>0</v>
      </c>
      <c r="H42" s="38">
        <v>-0.67</v>
      </c>
      <c r="I42" s="38">
        <v>-0.36</v>
      </c>
      <c r="J42" s="20" t="str">
        <f t="shared" si="2"/>
        <v>10</v>
      </c>
      <c r="K42" s="20" t="str">
        <f t="shared" si="3"/>
        <v>10</v>
      </c>
      <c r="L42" s="28">
        <v>79521.75</v>
      </c>
      <c r="M42" s="14">
        <v>0</v>
      </c>
      <c r="N42" s="21">
        <f t="shared" si="13"/>
        <v>0</v>
      </c>
      <c r="O42" s="20" t="str">
        <f t="shared" si="5"/>
        <v>20</v>
      </c>
      <c r="P42" s="22">
        <v>0.0114691629511849</v>
      </c>
      <c r="Q42" s="20" t="str">
        <f t="shared" si="6"/>
        <v>20</v>
      </c>
      <c r="R42" s="14">
        <v>0</v>
      </c>
      <c r="S42" s="14">
        <v>0</v>
      </c>
      <c r="T42" s="14">
        <f t="shared" si="7"/>
        <v>0</v>
      </c>
      <c r="U42" s="23">
        <f t="shared" si="8"/>
        <v>15</v>
      </c>
      <c r="V42" s="20">
        <f t="shared" si="9"/>
        <v>75</v>
      </c>
      <c r="W42" s="15" t="str">
        <f t="shared" si="10"/>
        <v>C</v>
      </c>
      <c r="X42" s="21" t="str">
        <f t="shared" si="11"/>
        <v>15%</v>
      </c>
    </row>
    <row r="43" s="3" customFormat="1" ht="28" customHeight="1" spans="1:24">
      <c r="A43" s="14">
        <v>41</v>
      </c>
      <c r="B43" s="15" t="s">
        <v>52</v>
      </c>
      <c r="C43" s="14" t="s">
        <v>26</v>
      </c>
      <c r="D43" s="16">
        <v>17259.8</v>
      </c>
      <c r="E43" s="14">
        <v>13553.8</v>
      </c>
      <c r="F43" s="17">
        <f t="shared" ref="F43:F45" si="14">E43/D43</f>
        <v>0.785281405346528</v>
      </c>
      <c r="G43" s="18">
        <f t="shared" si="1"/>
        <v>19.6320351336632</v>
      </c>
      <c r="H43" s="22">
        <v>-0.281</v>
      </c>
      <c r="I43" s="22">
        <v>-0.2483</v>
      </c>
      <c r="J43" s="20" t="str">
        <f t="shared" si="2"/>
        <v>10</v>
      </c>
      <c r="K43" s="20" t="str">
        <f t="shared" si="3"/>
        <v>10</v>
      </c>
      <c r="L43" s="28">
        <v>17259.8</v>
      </c>
      <c r="M43" s="14">
        <v>0</v>
      </c>
      <c r="N43" s="21">
        <f t="shared" si="13"/>
        <v>0</v>
      </c>
      <c r="O43" s="20" t="str">
        <f t="shared" si="5"/>
        <v>20</v>
      </c>
      <c r="P43" s="22">
        <v>0.00403476893074656</v>
      </c>
      <c r="Q43" s="20" t="str">
        <f t="shared" si="6"/>
        <v>20</v>
      </c>
      <c r="R43" s="14">
        <v>0</v>
      </c>
      <c r="S43" s="14">
        <v>0</v>
      </c>
      <c r="T43" s="14">
        <f t="shared" si="7"/>
        <v>0</v>
      </c>
      <c r="U43" s="23">
        <f t="shared" si="8"/>
        <v>15</v>
      </c>
      <c r="V43" s="20">
        <f t="shared" si="9"/>
        <v>94.6320351336632</v>
      </c>
      <c r="W43" s="15" t="str">
        <f t="shared" si="10"/>
        <v>A</v>
      </c>
      <c r="X43" s="21" t="str">
        <f t="shared" si="11"/>
        <v>25%</v>
      </c>
    </row>
    <row r="44" s="3" customFormat="1" ht="28" customHeight="1" spans="1:24">
      <c r="A44" s="14">
        <v>42</v>
      </c>
      <c r="B44" s="15" t="s">
        <v>54</v>
      </c>
      <c r="C44" s="14" t="s">
        <v>26</v>
      </c>
      <c r="D44" s="16">
        <v>59173.85</v>
      </c>
      <c r="E44" s="14">
        <v>48885.45</v>
      </c>
      <c r="F44" s="17">
        <f t="shared" si="14"/>
        <v>0.826132658260363</v>
      </c>
      <c r="G44" s="18">
        <f t="shared" si="1"/>
        <v>20.6533164565091</v>
      </c>
      <c r="H44" s="22">
        <v>-0.4145</v>
      </c>
      <c r="I44" s="22">
        <v>-0.2238</v>
      </c>
      <c r="J44" s="20" t="str">
        <f t="shared" si="2"/>
        <v>10</v>
      </c>
      <c r="K44" s="20" t="str">
        <f t="shared" si="3"/>
        <v>10</v>
      </c>
      <c r="L44" s="28">
        <v>59173.85</v>
      </c>
      <c r="M44" s="15">
        <v>0</v>
      </c>
      <c r="N44" s="21">
        <f t="shared" si="13"/>
        <v>0</v>
      </c>
      <c r="O44" s="20" t="str">
        <f t="shared" si="5"/>
        <v>20</v>
      </c>
      <c r="P44" s="22">
        <v>0.0066682719349224</v>
      </c>
      <c r="Q44" s="20" t="str">
        <f t="shared" si="6"/>
        <v>20</v>
      </c>
      <c r="R44" s="14">
        <v>0</v>
      </c>
      <c r="S44" s="14">
        <v>0</v>
      </c>
      <c r="T44" s="14">
        <f t="shared" si="7"/>
        <v>0</v>
      </c>
      <c r="U44" s="23">
        <f t="shared" si="8"/>
        <v>15</v>
      </c>
      <c r="V44" s="20">
        <f t="shared" si="9"/>
        <v>95.6533164565091</v>
      </c>
      <c r="W44" s="15" t="str">
        <f t="shared" si="10"/>
        <v>A</v>
      </c>
      <c r="X44" s="21" t="str">
        <f t="shared" si="11"/>
        <v>25%</v>
      </c>
    </row>
    <row r="45" s="3" customFormat="1" ht="28" customHeight="1" spans="1:24">
      <c r="A45" s="14">
        <v>43</v>
      </c>
      <c r="B45" s="15" t="s">
        <v>50</v>
      </c>
      <c r="C45" s="14" t="s">
        <v>28</v>
      </c>
      <c r="D45" s="16">
        <v>3765535.62</v>
      </c>
      <c r="E45" s="14">
        <v>3678309.41</v>
      </c>
      <c r="F45" s="17">
        <f t="shared" si="14"/>
        <v>0.976835643371234</v>
      </c>
      <c r="G45" s="18">
        <f t="shared" si="1"/>
        <v>24.4208910842809</v>
      </c>
      <c r="H45" s="24">
        <v>-0.3862</v>
      </c>
      <c r="I45" s="24">
        <v>-0.125</v>
      </c>
      <c r="J45" s="20" t="str">
        <f t="shared" si="2"/>
        <v>10</v>
      </c>
      <c r="K45" s="20" t="str">
        <f t="shared" si="3"/>
        <v>10</v>
      </c>
      <c r="L45" s="16">
        <v>3765535.62</v>
      </c>
      <c r="M45" s="15">
        <v>0</v>
      </c>
      <c r="N45" s="21">
        <f t="shared" si="13"/>
        <v>0</v>
      </c>
      <c r="O45" s="20" t="str">
        <f t="shared" si="5"/>
        <v>20</v>
      </c>
      <c r="P45" s="22">
        <v>0.00604507778288535</v>
      </c>
      <c r="Q45" s="20" t="str">
        <f t="shared" si="6"/>
        <v>20</v>
      </c>
      <c r="R45" s="14">
        <v>0</v>
      </c>
      <c r="S45" s="14">
        <v>0</v>
      </c>
      <c r="T45" s="14">
        <f t="shared" si="7"/>
        <v>0</v>
      </c>
      <c r="U45" s="23">
        <f t="shared" si="8"/>
        <v>15</v>
      </c>
      <c r="V45" s="20">
        <f t="shared" si="9"/>
        <v>99.4208910842809</v>
      </c>
      <c r="W45" s="15" t="str">
        <f t="shared" si="10"/>
        <v>A</v>
      </c>
      <c r="X45" s="21" t="str">
        <f t="shared" si="11"/>
        <v>25%</v>
      </c>
    </row>
    <row r="46" s="3" customFormat="1" ht="28" customHeight="1" spans="1:24">
      <c r="A46" s="14">
        <v>45</v>
      </c>
      <c r="B46" s="15" t="s">
        <v>47</v>
      </c>
      <c r="C46" s="14" t="s">
        <v>26</v>
      </c>
      <c r="D46" s="16">
        <v>77604.76</v>
      </c>
      <c r="E46" s="14">
        <v>43740.65</v>
      </c>
      <c r="F46" s="17">
        <v>0</v>
      </c>
      <c r="G46" s="18">
        <f t="shared" si="1"/>
        <v>0</v>
      </c>
      <c r="H46" s="24">
        <v>-0.5166</v>
      </c>
      <c r="I46" s="24">
        <v>-0.2601</v>
      </c>
      <c r="J46" s="20" t="str">
        <f t="shared" si="2"/>
        <v>10</v>
      </c>
      <c r="K46" s="20" t="str">
        <f t="shared" si="3"/>
        <v>10</v>
      </c>
      <c r="L46" s="16">
        <v>77604.76</v>
      </c>
      <c r="M46" s="14">
        <v>0</v>
      </c>
      <c r="N46" s="21">
        <f t="shared" si="13"/>
        <v>0</v>
      </c>
      <c r="O46" s="20" t="str">
        <f t="shared" si="5"/>
        <v>20</v>
      </c>
      <c r="P46" s="22">
        <v>0.00685935382242969</v>
      </c>
      <c r="Q46" s="20" t="str">
        <f t="shared" si="6"/>
        <v>20</v>
      </c>
      <c r="R46" s="14">
        <v>1</v>
      </c>
      <c r="S46" s="14">
        <v>0</v>
      </c>
      <c r="T46" s="14">
        <f t="shared" si="7"/>
        <v>1</v>
      </c>
      <c r="U46" s="23">
        <f t="shared" si="8"/>
        <v>12</v>
      </c>
      <c r="V46" s="20">
        <f t="shared" si="9"/>
        <v>72</v>
      </c>
      <c r="W46" s="15" t="str">
        <f t="shared" si="10"/>
        <v>C</v>
      </c>
      <c r="X46" s="21" t="str">
        <f t="shared" si="11"/>
        <v>15%</v>
      </c>
    </row>
    <row r="47" s="3" customFormat="1" ht="28" customHeight="1" spans="1:24">
      <c r="A47" s="14">
        <v>46</v>
      </c>
      <c r="B47" s="15" t="s">
        <v>46</v>
      </c>
      <c r="C47" s="14" t="s">
        <v>26</v>
      </c>
      <c r="D47" s="16">
        <v>2230.44</v>
      </c>
      <c r="E47" s="14">
        <v>460</v>
      </c>
      <c r="F47" s="17">
        <f t="shared" ref="F47:F50" si="15">E47/D47</f>
        <v>0.206237334337619</v>
      </c>
      <c r="G47" s="18">
        <f t="shared" si="1"/>
        <v>5.15593335844049</v>
      </c>
      <c r="H47" s="22">
        <v>-0.5812</v>
      </c>
      <c r="I47" s="22">
        <v>-0.244</v>
      </c>
      <c r="J47" s="20" t="str">
        <f t="shared" si="2"/>
        <v>10</v>
      </c>
      <c r="K47" s="20" t="str">
        <f t="shared" si="3"/>
        <v>10</v>
      </c>
      <c r="L47" s="16">
        <v>2230.44</v>
      </c>
      <c r="M47" s="15">
        <v>0</v>
      </c>
      <c r="N47" s="21">
        <f t="shared" si="13"/>
        <v>0</v>
      </c>
      <c r="O47" s="20" t="str">
        <f t="shared" si="5"/>
        <v>20</v>
      </c>
      <c r="P47" s="22">
        <v>0.00296143856246294</v>
      </c>
      <c r="Q47" s="20" t="str">
        <f t="shared" si="6"/>
        <v>20</v>
      </c>
      <c r="R47" s="14">
        <v>0</v>
      </c>
      <c r="S47" s="14">
        <v>0</v>
      </c>
      <c r="T47" s="14">
        <f t="shared" si="7"/>
        <v>0</v>
      </c>
      <c r="U47" s="23">
        <f t="shared" si="8"/>
        <v>15</v>
      </c>
      <c r="V47" s="20">
        <f t="shared" si="9"/>
        <v>80.1559333584405</v>
      </c>
      <c r="W47" s="15" t="str">
        <f t="shared" si="10"/>
        <v>B</v>
      </c>
      <c r="X47" s="21" t="str">
        <f t="shared" si="11"/>
        <v>20%</v>
      </c>
    </row>
    <row r="48" s="3" customFormat="1" ht="28" customHeight="1" spans="1:24">
      <c r="A48" s="14">
        <v>47</v>
      </c>
      <c r="B48" s="15" t="s">
        <v>57</v>
      </c>
      <c r="C48" s="14" t="s">
        <v>26</v>
      </c>
      <c r="D48" s="16">
        <v>5606.9</v>
      </c>
      <c r="E48" s="14">
        <v>4483.9</v>
      </c>
      <c r="F48" s="17">
        <f t="shared" si="15"/>
        <v>0.799711070288395</v>
      </c>
      <c r="G48" s="18">
        <f t="shared" si="1"/>
        <v>19.9927767572099</v>
      </c>
      <c r="H48" s="24">
        <v>0</v>
      </c>
      <c r="I48" s="22">
        <v>-0.256</v>
      </c>
      <c r="J48" s="20" t="str">
        <f t="shared" si="2"/>
        <v>10</v>
      </c>
      <c r="K48" s="20" t="str">
        <f t="shared" si="3"/>
        <v>10</v>
      </c>
      <c r="L48" s="16">
        <v>5606.9</v>
      </c>
      <c r="M48" s="14">
        <v>0</v>
      </c>
      <c r="N48" s="21">
        <f t="shared" si="13"/>
        <v>0</v>
      </c>
      <c r="O48" s="20" t="str">
        <f t="shared" si="5"/>
        <v>20</v>
      </c>
      <c r="P48" s="22">
        <v>0.00899054076889791</v>
      </c>
      <c r="Q48" s="20" t="str">
        <f t="shared" si="6"/>
        <v>20</v>
      </c>
      <c r="R48" s="14">
        <v>0</v>
      </c>
      <c r="S48" s="14">
        <v>0</v>
      </c>
      <c r="T48" s="14">
        <f t="shared" si="7"/>
        <v>0</v>
      </c>
      <c r="U48" s="23">
        <f t="shared" si="8"/>
        <v>15</v>
      </c>
      <c r="V48" s="20">
        <f t="shared" si="9"/>
        <v>94.9927767572099</v>
      </c>
      <c r="W48" s="15" t="str">
        <f t="shared" si="10"/>
        <v>A</v>
      </c>
      <c r="X48" s="21" t="str">
        <f t="shared" si="11"/>
        <v>25%</v>
      </c>
    </row>
    <row r="49" s="3" customFormat="1" ht="28" customHeight="1" spans="1:24">
      <c r="A49" s="14">
        <v>48</v>
      </c>
      <c r="B49" s="15" t="s">
        <v>106</v>
      </c>
      <c r="C49" s="14" t="s">
        <v>26</v>
      </c>
      <c r="D49" s="16">
        <v>117116.4</v>
      </c>
      <c r="E49" s="14">
        <v>30454.4</v>
      </c>
      <c r="F49" s="17">
        <f t="shared" si="15"/>
        <v>0.260035315293161</v>
      </c>
      <c r="G49" s="18">
        <f t="shared" si="1"/>
        <v>6.50088288232903</v>
      </c>
      <c r="H49" s="22">
        <v>-0.0646421748279942</v>
      </c>
      <c r="I49" s="22">
        <v>0.0746489321452398</v>
      </c>
      <c r="J49" s="20" t="str">
        <f t="shared" si="2"/>
        <v>10</v>
      </c>
      <c r="K49" s="20">
        <f t="shared" si="3"/>
        <v>8.133776696369</v>
      </c>
      <c r="L49" s="16">
        <v>117116.4</v>
      </c>
      <c r="M49" s="15">
        <v>0</v>
      </c>
      <c r="N49" s="21">
        <f t="shared" si="13"/>
        <v>0</v>
      </c>
      <c r="O49" s="20" t="str">
        <f t="shared" si="5"/>
        <v>20</v>
      </c>
      <c r="P49" s="22">
        <v>0.000321501957379718</v>
      </c>
      <c r="Q49" s="20" t="str">
        <f t="shared" si="6"/>
        <v>20</v>
      </c>
      <c r="R49" s="14">
        <v>0</v>
      </c>
      <c r="S49" s="14">
        <v>0</v>
      </c>
      <c r="T49" s="14">
        <f t="shared" si="7"/>
        <v>0</v>
      </c>
      <c r="U49" s="23">
        <f t="shared" si="8"/>
        <v>15</v>
      </c>
      <c r="V49" s="20">
        <f t="shared" si="9"/>
        <v>79.634659578698</v>
      </c>
      <c r="W49" s="15" t="str">
        <f t="shared" si="10"/>
        <v>C</v>
      </c>
      <c r="X49" s="21" t="str">
        <f t="shared" si="11"/>
        <v>15%</v>
      </c>
    </row>
    <row r="50" s="3" customFormat="1" ht="28" customHeight="1" spans="1:24">
      <c r="A50" s="14">
        <v>49</v>
      </c>
      <c r="B50" s="15" t="s">
        <v>45</v>
      </c>
      <c r="C50" s="14" t="s">
        <v>28</v>
      </c>
      <c r="D50" s="16">
        <v>17693.39</v>
      </c>
      <c r="E50" s="14">
        <v>13938.77</v>
      </c>
      <c r="F50" s="17">
        <f t="shared" si="15"/>
        <v>0.787795329216165</v>
      </c>
      <c r="G50" s="18">
        <f t="shared" si="1"/>
        <v>19.6948832304041</v>
      </c>
      <c r="H50" s="22">
        <v>-0.4375</v>
      </c>
      <c r="I50" s="22">
        <v>-0.1291</v>
      </c>
      <c r="J50" s="20" t="str">
        <f t="shared" si="2"/>
        <v>10</v>
      </c>
      <c r="K50" s="20" t="str">
        <f t="shared" si="3"/>
        <v>10</v>
      </c>
      <c r="L50" s="16">
        <v>17693.39</v>
      </c>
      <c r="M50" s="14">
        <v>0</v>
      </c>
      <c r="N50" s="21">
        <f t="shared" si="13"/>
        <v>0</v>
      </c>
      <c r="O50" s="20" t="str">
        <f t="shared" si="5"/>
        <v>20</v>
      </c>
      <c r="P50" s="22">
        <v>0.00559881080900347</v>
      </c>
      <c r="Q50" s="20" t="str">
        <f t="shared" si="6"/>
        <v>20</v>
      </c>
      <c r="R50" s="14">
        <v>0</v>
      </c>
      <c r="S50" s="14">
        <v>0</v>
      </c>
      <c r="T50" s="14">
        <f t="shared" si="7"/>
        <v>0</v>
      </c>
      <c r="U50" s="23">
        <f t="shared" si="8"/>
        <v>15</v>
      </c>
      <c r="V50" s="20">
        <f t="shared" si="9"/>
        <v>94.6948832304041</v>
      </c>
      <c r="W50" s="15" t="str">
        <f t="shared" si="10"/>
        <v>A</v>
      </c>
      <c r="X50" s="21" t="str">
        <f t="shared" si="11"/>
        <v>25%</v>
      </c>
    </row>
    <row r="51" s="3" customFormat="1" ht="28" customHeight="1" spans="1:24">
      <c r="A51" s="14">
        <v>50</v>
      </c>
      <c r="B51" s="15" t="s">
        <v>56</v>
      </c>
      <c r="C51" s="14" t="s">
        <v>28</v>
      </c>
      <c r="D51" s="16">
        <v>164.5</v>
      </c>
      <c r="E51" s="14">
        <v>0</v>
      </c>
      <c r="F51" s="17">
        <v>0</v>
      </c>
      <c r="G51" s="18">
        <f t="shared" si="1"/>
        <v>0</v>
      </c>
      <c r="H51" s="24">
        <v>-0.3492</v>
      </c>
      <c r="I51" s="24">
        <v>-0.1712</v>
      </c>
      <c r="J51" s="20" t="str">
        <f t="shared" si="2"/>
        <v>10</v>
      </c>
      <c r="K51" s="20" t="str">
        <f t="shared" si="3"/>
        <v>10</v>
      </c>
      <c r="L51" s="16">
        <v>164.5</v>
      </c>
      <c r="M51" s="14">
        <v>0</v>
      </c>
      <c r="N51" s="21">
        <v>0</v>
      </c>
      <c r="O51" s="20" t="str">
        <f t="shared" si="5"/>
        <v>20</v>
      </c>
      <c r="P51" s="22">
        <v>0.0115763751915954</v>
      </c>
      <c r="Q51" s="20" t="str">
        <f t="shared" si="6"/>
        <v>20</v>
      </c>
      <c r="R51" s="14">
        <v>0</v>
      </c>
      <c r="S51" s="14">
        <v>0</v>
      </c>
      <c r="T51" s="14">
        <f t="shared" si="7"/>
        <v>0</v>
      </c>
      <c r="U51" s="23">
        <f t="shared" si="8"/>
        <v>15</v>
      </c>
      <c r="V51" s="20">
        <f t="shared" si="9"/>
        <v>75</v>
      </c>
      <c r="W51" s="15" t="str">
        <f t="shared" si="10"/>
        <v>C</v>
      </c>
      <c r="X51" s="21" t="str">
        <f t="shared" si="11"/>
        <v>15%</v>
      </c>
    </row>
    <row r="52" s="3" customFormat="1" ht="28" customHeight="1" spans="1:24">
      <c r="A52" s="14">
        <v>51</v>
      </c>
      <c r="B52" s="15" t="s">
        <v>49</v>
      </c>
      <c r="C52" s="14" t="s">
        <v>26</v>
      </c>
      <c r="D52" s="16">
        <v>13063.1</v>
      </c>
      <c r="E52" s="14">
        <v>5508</v>
      </c>
      <c r="F52" s="17">
        <f t="shared" ref="F52:F69" si="16">E52/D52</f>
        <v>0.421645704312146</v>
      </c>
      <c r="G52" s="18">
        <f t="shared" si="1"/>
        <v>10.5411426078037</v>
      </c>
      <c r="H52" s="33">
        <v>-0.5248</v>
      </c>
      <c r="I52" s="33">
        <v>-0.1853</v>
      </c>
      <c r="J52" s="20" t="str">
        <f t="shared" si="2"/>
        <v>10</v>
      </c>
      <c r="K52" s="20" t="str">
        <f t="shared" si="3"/>
        <v>10</v>
      </c>
      <c r="L52" s="28">
        <v>13063.1</v>
      </c>
      <c r="M52" s="15">
        <v>0</v>
      </c>
      <c r="N52" s="21">
        <f t="shared" ref="N52:N69" si="17">M52/(L52+M52)</f>
        <v>0</v>
      </c>
      <c r="O52" s="20" t="str">
        <f t="shared" si="5"/>
        <v>20</v>
      </c>
      <c r="P52" s="22">
        <v>0.00286624593524374</v>
      </c>
      <c r="Q52" s="20" t="str">
        <f t="shared" si="6"/>
        <v>20</v>
      </c>
      <c r="R52" s="14">
        <v>0</v>
      </c>
      <c r="S52" s="14">
        <v>0</v>
      </c>
      <c r="T52" s="14">
        <f t="shared" si="7"/>
        <v>0</v>
      </c>
      <c r="U52" s="23">
        <f t="shared" si="8"/>
        <v>15</v>
      </c>
      <c r="V52" s="20">
        <f t="shared" si="9"/>
        <v>85.5411426078037</v>
      </c>
      <c r="W52" s="15" t="str">
        <f t="shared" si="10"/>
        <v>B</v>
      </c>
      <c r="X52" s="21" t="str">
        <f t="shared" si="11"/>
        <v>20%</v>
      </c>
    </row>
    <row r="53" s="3" customFormat="1" ht="28" customHeight="1" spans="1:24">
      <c r="A53" s="14">
        <v>52</v>
      </c>
      <c r="B53" s="15" t="s">
        <v>80</v>
      </c>
      <c r="C53" s="14" t="s">
        <v>26</v>
      </c>
      <c r="D53" s="16">
        <v>276897.97</v>
      </c>
      <c r="E53" s="14">
        <v>191139.17</v>
      </c>
      <c r="F53" s="17">
        <f t="shared" si="16"/>
        <v>0.69028736469249</v>
      </c>
      <c r="G53" s="18">
        <f t="shared" si="1"/>
        <v>17.2571841173122</v>
      </c>
      <c r="H53" s="24">
        <v>-0.3973</v>
      </c>
      <c r="I53" s="24">
        <v>-0.0273</v>
      </c>
      <c r="J53" s="20" t="str">
        <f t="shared" si="2"/>
        <v>10</v>
      </c>
      <c r="K53" s="20" t="str">
        <f t="shared" si="3"/>
        <v>10</v>
      </c>
      <c r="L53" s="28">
        <v>276897.97</v>
      </c>
      <c r="M53" s="14">
        <v>0</v>
      </c>
      <c r="N53" s="21">
        <f t="shared" si="17"/>
        <v>0</v>
      </c>
      <c r="O53" s="20" t="str">
        <f t="shared" si="5"/>
        <v>20</v>
      </c>
      <c r="P53" s="22">
        <v>5.31961246508616e-6</v>
      </c>
      <c r="Q53" s="20" t="str">
        <f t="shared" si="6"/>
        <v>20</v>
      </c>
      <c r="R53" s="14">
        <v>0</v>
      </c>
      <c r="S53" s="14">
        <v>0</v>
      </c>
      <c r="T53" s="14">
        <f t="shared" si="7"/>
        <v>0</v>
      </c>
      <c r="U53" s="23">
        <f t="shared" si="8"/>
        <v>15</v>
      </c>
      <c r="V53" s="20">
        <f t="shared" si="9"/>
        <v>92.2571841173122</v>
      </c>
      <c r="W53" s="15" t="str">
        <f t="shared" si="10"/>
        <v>A</v>
      </c>
      <c r="X53" s="21" t="str">
        <f t="shared" si="11"/>
        <v>25%</v>
      </c>
    </row>
    <row r="54" s="3" customFormat="1" ht="28" customHeight="1" spans="1:24">
      <c r="A54" s="14">
        <v>53</v>
      </c>
      <c r="B54" s="15" t="s">
        <v>84</v>
      </c>
      <c r="C54" s="14" t="s">
        <v>26</v>
      </c>
      <c r="D54" s="16">
        <v>581666.25</v>
      </c>
      <c r="E54" s="14">
        <v>0</v>
      </c>
      <c r="F54" s="17">
        <f t="shared" si="16"/>
        <v>0</v>
      </c>
      <c r="G54" s="18">
        <f t="shared" si="1"/>
        <v>0</v>
      </c>
      <c r="H54" s="24">
        <v>-0.331900815240833</v>
      </c>
      <c r="I54" s="24">
        <v>0.0833491196719317</v>
      </c>
      <c r="J54" s="20" t="str">
        <f t="shared" si="2"/>
        <v>10</v>
      </c>
      <c r="K54" s="20">
        <f t="shared" si="3"/>
        <v>7.91627200820171</v>
      </c>
      <c r="L54" s="28">
        <v>581666.25</v>
      </c>
      <c r="M54" s="14">
        <v>0</v>
      </c>
      <c r="N54" s="21">
        <f t="shared" si="17"/>
        <v>0</v>
      </c>
      <c r="O54" s="20" t="str">
        <f t="shared" si="5"/>
        <v>20</v>
      </c>
      <c r="P54" s="22">
        <v>0.00477463768924354</v>
      </c>
      <c r="Q54" s="20" t="str">
        <f t="shared" si="6"/>
        <v>20</v>
      </c>
      <c r="R54" s="14">
        <v>0</v>
      </c>
      <c r="S54" s="14">
        <v>0</v>
      </c>
      <c r="T54" s="14">
        <f t="shared" si="7"/>
        <v>0</v>
      </c>
      <c r="U54" s="23">
        <f t="shared" si="8"/>
        <v>15</v>
      </c>
      <c r="V54" s="20">
        <f t="shared" si="9"/>
        <v>72.9162720082017</v>
      </c>
      <c r="W54" s="15" t="str">
        <f t="shared" si="10"/>
        <v>C</v>
      </c>
      <c r="X54" s="21" t="str">
        <f t="shared" si="11"/>
        <v>15%</v>
      </c>
    </row>
    <row r="55" s="3" customFormat="1" ht="28" customHeight="1" spans="1:24">
      <c r="A55" s="14">
        <v>54</v>
      </c>
      <c r="B55" s="15" t="s">
        <v>83</v>
      </c>
      <c r="C55" s="14" t="s">
        <v>26</v>
      </c>
      <c r="D55" s="16">
        <v>1920.9</v>
      </c>
      <c r="E55" s="14">
        <v>0</v>
      </c>
      <c r="F55" s="17">
        <f t="shared" si="16"/>
        <v>0</v>
      </c>
      <c r="G55" s="18">
        <f t="shared" si="1"/>
        <v>0</v>
      </c>
      <c r="H55" s="24">
        <v>-0.5208</v>
      </c>
      <c r="I55" s="24">
        <v>-0.1065</v>
      </c>
      <c r="J55" s="20" t="str">
        <f t="shared" si="2"/>
        <v>10</v>
      </c>
      <c r="K55" s="20" t="str">
        <f t="shared" si="3"/>
        <v>10</v>
      </c>
      <c r="L55" s="28">
        <v>1920.9</v>
      </c>
      <c r="M55" s="15">
        <v>0</v>
      </c>
      <c r="N55" s="21">
        <f t="shared" si="17"/>
        <v>0</v>
      </c>
      <c r="O55" s="20" t="str">
        <f t="shared" si="5"/>
        <v>20</v>
      </c>
      <c r="P55" s="22">
        <v>0.00458269680231188</v>
      </c>
      <c r="Q55" s="20" t="str">
        <f t="shared" si="6"/>
        <v>20</v>
      </c>
      <c r="R55" s="14">
        <v>0</v>
      </c>
      <c r="S55" s="14">
        <v>0</v>
      </c>
      <c r="T55" s="14">
        <f t="shared" si="7"/>
        <v>0</v>
      </c>
      <c r="U55" s="23">
        <f t="shared" si="8"/>
        <v>15</v>
      </c>
      <c r="V55" s="20">
        <f t="shared" si="9"/>
        <v>75</v>
      </c>
      <c r="W55" s="15" t="str">
        <f t="shared" si="10"/>
        <v>C</v>
      </c>
      <c r="X55" s="21" t="str">
        <f t="shared" si="11"/>
        <v>15%</v>
      </c>
    </row>
    <row r="56" s="3" customFormat="1" ht="28" customHeight="1" spans="1:24">
      <c r="A56" s="14">
        <v>55</v>
      </c>
      <c r="B56" s="15" t="s">
        <v>89</v>
      </c>
      <c r="C56" s="14" t="s">
        <v>28</v>
      </c>
      <c r="D56" s="16">
        <v>38147</v>
      </c>
      <c r="E56" s="14">
        <v>0</v>
      </c>
      <c r="F56" s="17">
        <f t="shared" si="16"/>
        <v>0</v>
      </c>
      <c r="G56" s="18">
        <f t="shared" si="1"/>
        <v>0</v>
      </c>
      <c r="H56" s="33">
        <v>-32.03</v>
      </c>
      <c r="I56" s="33">
        <v>-11.11</v>
      </c>
      <c r="J56" s="20" t="str">
        <f t="shared" si="2"/>
        <v>10</v>
      </c>
      <c r="K56" s="20" t="str">
        <f t="shared" si="3"/>
        <v>10</v>
      </c>
      <c r="L56" s="16">
        <v>38147</v>
      </c>
      <c r="M56" s="14">
        <v>0</v>
      </c>
      <c r="N56" s="21">
        <f t="shared" si="17"/>
        <v>0</v>
      </c>
      <c r="O56" s="20" t="str">
        <f t="shared" si="5"/>
        <v>20</v>
      </c>
      <c r="P56" s="22">
        <v>0.031821989823796</v>
      </c>
      <c r="Q56" s="20" t="str">
        <f t="shared" si="6"/>
        <v>20</v>
      </c>
      <c r="R56" s="14">
        <v>0</v>
      </c>
      <c r="S56" s="14">
        <v>0</v>
      </c>
      <c r="T56" s="14">
        <f t="shared" si="7"/>
        <v>0</v>
      </c>
      <c r="U56" s="23">
        <f t="shared" si="8"/>
        <v>15</v>
      </c>
      <c r="V56" s="20">
        <f t="shared" si="9"/>
        <v>75</v>
      </c>
      <c r="W56" s="15" t="str">
        <f t="shared" si="10"/>
        <v>C</v>
      </c>
      <c r="X56" s="21" t="str">
        <f t="shared" si="11"/>
        <v>15%</v>
      </c>
    </row>
    <row r="57" s="3" customFormat="1" ht="28" customHeight="1" spans="1:24">
      <c r="A57" s="14">
        <v>56</v>
      </c>
      <c r="B57" s="15" t="s">
        <v>87</v>
      </c>
      <c r="C57" s="14" t="s">
        <v>28</v>
      </c>
      <c r="D57" s="16">
        <v>16424.6</v>
      </c>
      <c r="E57" s="14">
        <v>0</v>
      </c>
      <c r="F57" s="17">
        <f t="shared" si="16"/>
        <v>0</v>
      </c>
      <c r="G57" s="18">
        <f t="shared" si="1"/>
        <v>0</v>
      </c>
      <c r="H57" s="24">
        <v>-0.0415</v>
      </c>
      <c r="I57" s="24">
        <v>-0.0415</v>
      </c>
      <c r="J57" s="20" t="str">
        <f t="shared" si="2"/>
        <v>10</v>
      </c>
      <c r="K57" s="20" t="str">
        <f t="shared" si="3"/>
        <v>10</v>
      </c>
      <c r="L57" s="16">
        <v>16424.6</v>
      </c>
      <c r="M57" s="14">
        <v>0</v>
      </c>
      <c r="N57" s="21">
        <f t="shared" si="17"/>
        <v>0</v>
      </c>
      <c r="O57" s="20" t="str">
        <f t="shared" si="5"/>
        <v>20</v>
      </c>
      <c r="P57" s="22">
        <v>0.000870154165437427</v>
      </c>
      <c r="Q57" s="20" t="str">
        <f t="shared" si="6"/>
        <v>20</v>
      </c>
      <c r="R57" s="14">
        <v>0</v>
      </c>
      <c r="S57" s="14">
        <v>0</v>
      </c>
      <c r="T57" s="14">
        <f t="shared" si="7"/>
        <v>0</v>
      </c>
      <c r="U57" s="23">
        <f t="shared" si="8"/>
        <v>15</v>
      </c>
      <c r="V57" s="20">
        <f t="shared" si="9"/>
        <v>75</v>
      </c>
      <c r="W57" s="15" t="str">
        <f t="shared" si="10"/>
        <v>C</v>
      </c>
      <c r="X57" s="21" t="str">
        <f t="shared" si="11"/>
        <v>15%</v>
      </c>
    </row>
    <row r="58" s="3" customFormat="1" ht="28" customHeight="1" spans="1:24">
      <c r="A58" s="14">
        <v>57</v>
      </c>
      <c r="B58" s="15" t="s">
        <v>92</v>
      </c>
      <c r="C58" s="14" t="s">
        <v>28</v>
      </c>
      <c r="D58" s="16">
        <v>1436.48</v>
      </c>
      <c r="E58" s="14">
        <v>0</v>
      </c>
      <c r="F58" s="17">
        <f t="shared" si="16"/>
        <v>0</v>
      </c>
      <c r="G58" s="18">
        <f t="shared" si="1"/>
        <v>0</v>
      </c>
      <c r="H58" s="24">
        <v>-0.5468</v>
      </c>
      <c r="I58" s="24">
        <v>-0.3136</v>
      </c>
      <c r="J58" s="20" t="str">
        <f t="shared" si="2"/>
        <v>10</v>
      </c>
      <c r="K58" s="20" t="str">
        <f t="shared" si="3"/>
        <v>10</v>
      </c>
      <c r="L58" s="16">
        <v>1436.48</v>
      </c>
      <c r="M58" s="14">
        <v>0</v>
      </c>
      <c r="N58" s="21">
        <f t="shared" si="17"/>
        <v>0</v>
      </c>
      <c r="O58" s="20" t="str">
        <f t="shared" si="5"/>
        <v>20</v>
      </c>
      <c r="P58" s="22">
        <v>0.0024516552577465</v>
      </c>
      <c r="Q58" s="20" t="str">
        <f t="shared" si="6"/>
        <v>20</v>
      </c>
      <c r="R58" s="14">
        <v>0</v>
      </c>
      <c r="S58" s="14">
        <v>0</v>
      </c>
      <c r="T58" s="14">
        <f t="shared" si="7"/>
        <v>0</v>
      </c>
      <c r="U58" s="23">
        <f t="shared" si="8"/>
        <v>15</v>
      </c>
      <c r="V58" s="20">
        <f t="shared" si="9"/>
        <v>75</v>
      </c>
      <c r="W58" s="15" t="str">
        <f t="shared" si="10"/>
        <v>C</v>
      </c>
      <c r="X58" s="21" t="str">
        <f t="shared" si="11"/>
        <v>15%</v>
      </c>
    </row>
    <row r="59" s="3" customFormat="1" ht="28" customHeight="1" spans="1:24">
      <c r="A59" s="14">
        <v>58</v>
      </c>
      <c r="B59" s="15" t="s">
        <v>76</v>
      </c>
      <c r="C59" s="14" t="s">
        <v>28</v>
      </c>
      <c r="D59" s="16">
        <v>36389.16</v>
      </c>
      <c r="E59" s="14">
        <v>0</v>
      </c>
      <c r="F59" s="17">
        <f t="shared" si="16"/>
        <v>0</v>
      </c>
      <c r="G59" s="18">
        <f t="shared" si="1"/>
        <v>0</v>
      </c>
      <c r="H59" s="21">
        <v>-0.097</v>
      </c>
      <c r="I59" s="21">
        <v>-0.084</v>
      </c>
      <c r="J59" s="20" t="str">
        <f t="shared" si="2"/>
        <v>10</v>
      </c>
      <c r="K59" s="20" t="str">
        <f t="shared" si="3"/>
        <v>10</v>
      </c>
      <c r="L59" s="16">
        <v>36389.16</v>
      </c>
      <c r="M59" s="14">
        <v>0</v>
      </c>
      <c r="N59" s="21">
        <f t="shared" si="17"/>
        <v>0</v>
      </c>
      <c r="O59" s="20" t="str">
        <f t="shared" si="5"/>
        <v>20</v>
      </c>
      <c r="P59" s="22">
        <v>0</v>
      </c>
      <c r="Q59" s="20" t="str">
        <f t="shared" si="6"/>
        <v>20</v>
      </c>
      <c r="R59" s="14">
        <v>0</v>
      </c>
      <c r="S59" s="14">
        <v>0</v>
      </c>
      <c r="T59" s="14">
        <f t="shared" si="7"/>
        <v>0</v>
      </c>
      <c r="U59" s="23">
        <f t="shared" si="8"/>
        <v>15</v>
      </c>
      <c r="V59" s="20">
        <f t="shared" si="9"/>
        <v>75</v>
      </c>
      <c r="W59" s="15" t="str">
        <f t="shared" si="10"/>
        <v>C</v>
      </c>
      <c r="X59" s="21" t="str">
        <f t="shared" si="11"/>
        <v>15%</v>
      </c>
    </row>
    <row r="60" s="3" customFormat="1" ht="28" customHeight="1" spans="1:24">
      <c r="A60" s="14">
        <v>59</v>
      </c>
      <c r="B60" s="15" t="s">
        <v>107</v>
      </c>
      <c r="C60" s="14" t="s">
        <v>26</v>
      </c>
      <c r="D60" s="16">
        <v>1002.84</v>
      </c>
      <c r="E60" s="14">
        <v>0</v>
      </c>
      <c r="F60" s="17">
        <f t="shared" si="16"/>
        <v>0</v>
      </c>
      <c r="G60" s="18">
        <f t="shared" si="1"/>
        <v>0</v>
      </c>
      <c r="H60" s="24">
        <v>0</v>
      </c>
      <c r="I60" s="24">
        <v>-0.0367</v>
      </c>
      <c r="J60" s="20" t="str">
        <f t="shared" si="2"/>
        <v>10</v>
      </c>
      <c r="K60" s="20" t="str">
        <f t="shared" si="3"/>
        <v>10</v>
      </c>
      <c r="L60" s="16">
        <v>1002.84</v>
      </c>
      <c r="M60" s="14">
        <v>0</v>
      </c>
      <c r="N60" s="21">
        <f t="shared" si="17"/>
        <v>0</v>
      </c>
      <c r="O60" s="20" t="str">
        <f t="shared" si="5"/>
        <v>20</v>
      </c>
      <c r="P60" s="22">
        <v>0</v>
      </c>
      <c r="Q60" s="20" t="str">
        <f t="shared" si="6"/>
        <v>20</v>
      </c>
      <c r="R60" s="14">
        <v>0</v>
      </c>
      <c r="S60" s="14">
        <v>0</v>
      </c>
      <c r="T60" s="14">
        <f t="shared" si="7"/>
        <v>0</v>
      </c>
      <c r="U60" s="23">
        <f t="shared" si="8"/>
        <v>15</v>
      </c>
      <c r="V60" s="20">
        <f t="shared" si="9"/>
        <v>75</v>
      </c>
      <c r="W60" s="15" t="str">
        <f t="shared" si="10"/>
        <v>C</v>
      </c>
      <c r="X60" s="21" t="str">
        <f t="shared" si="11"/>
        <v>15%</v>
      </c>
    </row>
    <row r="61" s="3" customFormat="1" ht="28" customHeight="1" spans="1:24">
      <c r="A61" s="14">
        <v>60</v>
      </c>
      <c r="B61" s="15" t="s">
        <v>108</v>
      </c>
      <c r="C61" s="14" t="s">
        <v>26</v>
      </c>
      <c r="D61" s="16">
        <v>15212</v>
      </c>
      <c r="E61" s="14">
        <v>0</v>
      </c>
      <c r="F61" s="17">
        <f t="shared" si="16"/>
        <v>0</v>
      </c>
      <c r="G61" s="18">
        <f t="shared" si="1"/>
        <v>0</v>
      </c>
      <c r="H61" s="24">
        <v>-0.4575</v>
      </c>
      <c r="I61" s="24">
        <v>-0.1225</v>
      </c>
      <c r="J61" s="20" t="str">
        <f t="shared" si="2"/>
        <v>10</v>
      </c>
      <c r="K61" s="20" t="str">
        <f t="shared" si="3"/>
        <v>10</v>
      </c>
      <c r="L61" s="16">
        <v>15212</v>
      </c>
      <c r="M61" s="14">
        <v>0</v>
      </c>
      <c r="N61" s="21">
        <f t="shared" si="17"/>
        <v>0</v>
      </c>
      <c r="O61" s="20" t="str">
        <f t="shared" si="5"/>
        <v>20</v>
      </c>
      <c r="P61" s="22">
        <v>0.00406943592400435</v>
      </c>
      <c r="Q61" s="20" t="str">
        <f t="shared" si="6"/>
        <v>20</v>
      </c>
      <c r="R61" s="14">
        <v>0</v>
      </c>
      <c r="S61" s="14">
        <v>0</v>
      </c>
      <c r="T61" s="14">
        <f t="shared" si="7"/>
        <v>0</v>
      </c>
      <c r="U61" s="23">
        <f t="shared" si="8"/>
        <v>15</v>
      </c>
      <c r="V61" s="20">
        <f t="shared" si="9"/>
        <v>75</v>
      </c>
      <c r="W61" s="15" t="str">
        <f t="shared" si="10"/>
        <v>C</v>
      </c>
      <c r="X61" s="21" t="str">
        <f t="shared" si="11"/>
        <v>15%</v>
      </c>
    </row>
    <row r="62" s="3" customFormat="1" ht="28" customHeight="1" spans="1:24">
      <c r="A62" s="14">
        <v>61</v>
      </c>
      <c r="B62" s="15" t="s">
        <v>82</v>
      </c>
      <c r="C62" s="14" t="s">
        <v>26</v>
      </c>
      <c r="D62" s="16">
        <v>2671800.51</v>
      </c>
      <c r="E62" s="14">
        <v>2638917.91</v>
      </c>
      <c r="F62" s="17">
        <f t="shared" si="16"/>
        <v>0.987692718869943</v>
      </c>
      <c r="G62" s="18">
        <f t="shared" si="1"/>
        <v>24.6923179717486</v>
      </c>
      <c r="H62" s="24">
        <v>-0.3616</v>
      </c>
      <c r="I62" s="24">
        <v>0.0063</v>
      </c>
      <c r="J62" s="20" t="str">
        <f t="shared" si="2"/>
        <v>10</v>
      </c>
      <c r="K62" s="20">
        <f t="shared" si="3"/>
        <v>9.8425</v>
      </c>
      <c r="L62" s="16">
        <v>2671800.51</v>
      </c>
      <c r="M62" s="14">
        <v>0</v>
      </c>
      <c r="N62" s="21">
        <f t="shared" si="17"/>
        <v>0</v>
      </c>
      <c r="O62" s="20" t="str">
        <f t="shared" si="5"/>
        <v>20</v>
      </c>
      <c r="P62" s="22">
        <v>0.00601365942802843</v>
      </c>
      <c r="Q62" s="20" t="str">
        <f t="shared" si="6"/>
        <v>20</v>
      </c>
      <c r="R62" s="14">
        <v>0</v>
      </c>
      <c r="S62" s="14">
        <v>0</v>
      </c>
      <c r="T62" s="14">
        <f t="shared" si="7"/>
        <v>0</v>
      </c>
      <c r="U62" s="23">
        <f t="shared" si="8"/>
        <v>15</v>
      </c>
      <c r="V62" s="20">
        <f t="shared" si="9"/>
        <v>99.5348179717486</v>
      </c>
      <c r="W62" s="15" t="str">
        <f t="shared" si="10"/>
        <v>A</v>
      </c>
      <c r="X62" s="21" t="str">
        <f t="shared" si="11"/>
        <v>25%</v>
      </c>
    </row>
    <row r="63" s="3" customFormat="1" ht="28" customHeight="1" spans="1:24">
      <c r="A63" s="14">
        <v>62</v>
      </c>
      <c r="B63" s="15" t="s">
        <v>88</v>
      </c>
      <c r="C63" s="14" t="s">
        <v>26</v>
      </c>
      <c r="D63" s="16">
        <v>15370.6</v>
      </c>
      <c r="E63" s="14">
        <v>0</v>
      </c>
      <c r="F63" s="17">
        <f t="shared" si="16"/>
        <v>0</v>
      </c>
      <c r="G63" s="18">
        <f t="shared" si="1"/>
        <v>0</v>
      </c>
      <c r="H63" s="24">
        <v>-0.0834</v>
      </c>
      <c r="I63" s="24">
        <v>-0.1227</v>
      </c>
      <c r="J63" s="20" t="str">
        <f t="shared" si="2"/>
        <v>10</v>
      </c>
      <c r="K63" s="20" t="str">
        <f t="shared" si="3"/>
        <v>10</v>
      </c>
      <c r="L63" s="16">
        <v>15370.6</v>
      </c>
      <c r="M63" s="14">
        <v>0</v>
      </c>
      <c r="N63" s="21">
        <f t="shared" si="17"/>
        <v>0</v>
      </c>
      <c r="O63" s="20" t="str">
        <f t="shared" si="5"/>
        <v>20</v>
      </c>
      <c r="P63" s="22">
        <v>0.0110951493723186</v>
      </c>
      <c r="Q63" s="20" t="str">
        <f t="shared" si="6"/>
        <v>20</v>
      </c>
      <c r="R63" s="14">
        <v>0</v>
      </c>
      <c r="S63" s="14">
        <v>0</v>
      </c>
      <c r="T63" s="14">
        <f t="shared" si="7"/>
        <v>0</v>
      </c>
      <c r="U63" s="23">
        <f t="shared" si="8"/>
        <v>15</v>
      </c>
      <c r="V63" s="20">
        <f t="shared" si="9"/>
        <v>75</v>
      </c>
      <c r="W63" s="15" t="str">
        <f t="shared" si="10"/>
        <v>C</v>
      </c>
      <c r="X63" s="21" t="str">
        <f t="shared" si="11"/>
        <v>15%</v>
      </c>
    </row>
    <row r="64" s="3" customFormat="1" ht="28" customHeight="1" spans="1:24">
      <c r="A64" s="14">
        <v>63</v>
      </c>
      <c r="B64" s="15" t="s">
        <v>109</v>
      </c>
      <c r="C64" s="14" t="s">
        <v>28</v>
      </c>
      <c r="D64" s="16">
        <v>7032.75</v>
      </c>
      <c r="E64" s="14">
        <v>1048.95</v>
      </c>
      <c r="F64" s="17">
        <f t="shared" si="16"/>
        <v>0.149152180868081</v>
      </c>
      <c r="G64" s="18">
        <f t="shared" si="1"/>
        <v>3.72880452170204</v>
      </c>
      <c r="H64" s="38">
        <v>-0.0641</v>
      </c>
      <c r="I64" s="38">
        <v>-0.0654</v>
      </c>
      <c r="J64" s="20" t="str">
        <f t="shared" si="2"/>
        <v>10</v>
      </c>
      <c r="K64" s="20" t="str">
        <f t="shared" si="3"/>
        <v>10</v>
      </c>
      <c r="L64" s="16">
        <v>7032.75</v>
      </c>
      <c r="M64" s="14">
        <v>0</v>
      </c>
      <c r="N64" s="21">
        <f t="shared" si="17"/>
        <v>0</v>
      </c>
      <c r="O64" s="20" t="str">
        <f t="shared" si="5"/>
        <v>20</v>
      </c>
      <c r="P64" s="22">
        <v>0.0021524018009806</v>
      </c>
      <c r="Q64" s="20" t="str">
        <f t="shared" si="6"/>
        <v>20</v>
      </c>
      <c r="R64" s="14">
        <v>0</v>
      </c>
      <c r="S64" s="14">
        <v>0</v>
      </c>
      <c r="T64" s="14">
        <f t="shared" si="7"/>
        <v>0</v>
      </c>
      <c r="U64" s="23">
        <f t="shared" si="8"/>
        <v>15</v>
      </c>
      <c r="V64" s="20">
        <f t="shared" si="9"/>
        <v>78.728804521702</v>
      </c>
      <c r="W64" s="15" t="str">
        <f t="shared" si="10"/>
        <v>C</v>
      </c>
      <c r="X64" s="21" t="str">
        <f t="shared" si="11"/>
        <v>15%</v>
      </c>
    </row>
    <row r="65" s="3" customFormat="1" ht="28" customHeight="1" spans="1:24">
      <c r="A65" s="14">
        <v>64</v>
      </c>
      <c r="B65" s="15" t="s">
        <v>74</v>
      </c>
      <c r="C65" s="14" t="s">
        <v>28</v>
      </c>
      <c r="D65" s="16">
        <v>4625.18</v>
      </c>
      <c r="E65" s="14">
        <v>0</v>
      </c>
      <c r="F65" s="17">
        <f t="shared" si="16"/>
        <v>0</v>
      </c>
      <c r="G65" s="18">
        <f t="shared" si="1"/>
        <v>0</v>
      </c>
      <c r="H65" s="24">
        <v>-0.2213</v>
      </c>
      <c r="I65" s="24">
        <v>-0.378</v>
      </c>
      <c r="J65" s="20" t="str">
        <f t="shared" si="2"/>
        <v>10</v>
      </c>
      <c r="K65" s="20" t="str">
        <f t="shared" si="3"/>
        <v>10</v>
      </c>
      <c r="L65" s="28">
        <v>4625.18</v>
      </c>
      <c r="M65" s="14">
        <v>0</v>
      </c>
      <c r="N65" s="21">
        <f t="shared" si="17"/>
        <v>0</v>
      </c>
      <c r="O65" s="20" t="str">
        <f t="shared" si="5"/>
        <v>20</v>
      </c>
      <c r="P65" s="22">
        <v>0</v>
      </c>
      <c r="Q65" s="20" t="str">
        <f t="shared" si="6"/>
        <v>20</v>
      </c>
      <c r="R65" s="14">
        <v>0</v>
      </c>
      <c r="S65" s="14">
        <v>0</v>
      </c>
      <c r="T65" s="14">
        <f t="shared" si="7"/>
        <v>0</v>
      </c>
      <c r="U65" s="23">
        <f t="shared" si="8"/>
        <v>15</v>
      </c>
      <c r="V65" s="20">
        <f t="shared" si="9"/>
        <v>75</v>
      </c>
      <c r="W65" s="15" t="str">
        <f t="shared" si="10"/>
        <v>C</v>
      </c>
      <c r="X65" s="21" t="str">
        <f t="shared" si="11"/>
        <v>15%</v>
      </c>
    </row>
    <row r="66" s="3" customFormat="1" ht="28" customHeight="1" spans="1:24">
      <c r="A66" s="14">
        <v>65</v>
      </c>
      <c r="B66" s="15" t="s">
        <v>110</v>
      </c>
      <c r="C66" s="14" t="s">
        <v>28</v>
      </c>
      <c r="D66" s="16">
        <v>66223.52</v>
      </c>
      <c r="E66" s="14">
        <v>0</v>
      </c>
      <c r="F66" s="17">
        <f t="shared" si="16"/>
        <v>0</v>
      </c>
      <c r="G66" s="18">
        <f t="shared" si="1"/>
        <v>0</v>
      </c>
      <c r="H66" s="24">
        <v>-0.07</v>
      </c>
      <c r="I66" s="24">
        <v>0</v>
      </c>
      <c r="J66" s="20" t="str">
        <f t="shared" si="2"/>
        <v>10</v>
      </c>
      <c r="K66" s="20" t="str">
        <f t="shared" si="3"/>
        <v>10</v>
      </c>
      <c r="L66" s="16">
        <v>66223.52</v>
      </c>
      <c r="M66" s="14">
        <v>0</v>
      </c>
      <c r="N66" s="21">
        <f t="shared" si="17"/>
        <v>0</v>
      </c>
      <c r="O66" s="20" t="str">
        <f t="shared" si="5"/>
        <v>20</v>
      </c>
      <c r="P66" s="22">
        <v>0.00242512988807666</v>
      </c>
      <c r="Q66" s="20" t="str">
        <f t="shared" si="6"/>
        <v>20</v>
      </c>
      <c r="R66" s="14">
        <v>0</v>
      </c>
      <c r="S66" s="14">
        <v>0</v>
      </c>
      <c r="T66" s="14">
        <f t="shared" si="7"/>
        <v>0</v>
      </c>
      <c r="U66" s="23">
        <f t="shared" si="8"/>
        <v>15</v>
      </c>
      <c r="V66" s="20">
        <f t="shared" si="9"/>
        <v>75</v>
      </c>
      <c r="W66" s="15" t="str">
        <f t="shared" si="10"/>
        <v>C</v>
      </c>
      <c r="X66" s="21" t="str">
        <f t="shared" si="11"/>
        <v>15%</v>
      </c>
    </row>
    <row r="67" s="3" customFormat="1" ht="28" customHeight="1" spans="1:24">
      <c r="A67" s="14">
        <v>66</v>
      </c>
      <c r="B67" s="15" t="s">
        <v>75</v>
      </c>
      <c r="C67" s="14" t="s">
        <v>28</v>
      </c>
      <c r="D67" s="16">
        <v>1526.67</v>
      </c>
      <c r="E67" s="14">
        <v>927.27</v>
      </c>
      <c r="F67" s="17">
        <f t="shared" si="16"/>
        <v>0.607380769910983</v>
      </c>
      <c r="G67" s="18">
        <f t="shared" si="1"/>
        <v>15.1845192477746</v>
      </c>
      <c r="H67" s="24">
        <v>-0.3331</v>
      </c>
      <c r="I67" s="24">
        <v>-0.2122</v>
      </c>
      <c r="J67" s="20" t="str">
        <f t="shared" ref="J67:J79" si="18">IF(H67&lt;=0,"10",IF(H67&gt;=40%,"0",10-(5*H67/0.2)))</f>
        <v>10</v>
      </c>
      <c r="K67" s="20" t="str">
        <f t="shared" ref="K67:K79" si="19">IF(I67&lt;=0,"10",IF(I67&gt;=40%,"0",10-(5*I67/0.2)))</f>
        <v>10</v>
      </c>
      <c r="L67" s="28">
        <v>1526.67</v>
      </c>
      <c r="M67" s="14">
        <v>0</v>
      </c>
      <c r="N67" s="21">
        <f t="shared" si="17"/>
        <v>0</v>
      </c>
      <c r="O67" s="20" t="str">
        <f t="shared" ref="O67:O79" si="20">IF(N67&lt;=50%,"20",IF(N67&gt;=250/300,"0",(2000-20*(N67-50%)*100*3)/100))</f>
        <v>20</v>
      </c>
      <c r="P67" s="22">
        <v>0.00116354226826874</v>
      </c>
      <c r="Q67" s="20" t="str">
        <f t="shared" ref="Q67:Q79" si="21">IF(P67&lt;=5%,"20",IF(P67&gt;=25%,"0",(2000-20*(P67-5%)*100*5)/100))</f>
        <v>20</v>
      </c>
      <c r="R67" s="14">
        <v>0</v>
      </c>
      <c r="S67" s="14">
        <v>0</v>
      </c>
      <c r="T67" s="14">
        <f t="shared" ref="T67:T79" si="22">R67+S67</f>
        <v>0</v>
      </c>
      <c r="U67" s="23">
        <f t="shared" ref="U67:U79" si="23">IF(T67&gt;=5,"0",0.15*(100-20*T67))</f>
        <v>15</v>
      </c>
      <c r="V67" s="20">
        <f t="shared" ref="V67:V79" si="24">G67+J67+K67+O67+Q67+U67</f>
        <v>90.1845192477746</v>
      </c>
      <c r="W67" s="15" t="str">
        <f t="shared" ref="W67:W79" si="25">IF(V67&gt;=90,"A",IF(V67&gt;=80,"B",IF(V67&gt;=70,"C",IF(V67&gt;=60,"D","E"))))</f>
        <v>A</v>
      </c>
      <c r="X67" s="21" t="str">
        <f t="shared" ref="X67:X79" si="26">IF(W67="A","25%",IF(W67="B","20%",IF(W67="C","15%",IF(W67="D","10%","0"))))</f>
        <v>25%</v>
      </c>
    </row>
    <row r="68" s="3" customFormat="1" ht="28" customHeight="1" spans="1:24">
      <c r="A68" s="14">
        <v>67</v>
      </c>
      <c r="B68" s="15" t="s">
        <v>111</v>
      </c>
      <c r="C68" s="14" t="s">
        <v>26</v>
      </c>
      <c r="D68" s="16">
        <v>18758.6</v>
      </c>
      <c r="E68" s="14">
        <v>0</v>
      </c>
      <c r="F68" s="17">
        <f t="shared" si="16"/>
        <v>0</v>
      </c>
      <c r="G68" s="18">
        <f t="shared" ref="G68:G79" si="27">((F68*100)*25)/100</f>
        <v>0</v>
      </c>
      <c r="H68" s="24">
        <v>-0.1816</v>
      </c>
      <c r="I68" s="24">
        <v>-0.0724</v>
      </c>
      <c r="J68" s="20" t="str">
        <f t="shared" si="18"/>
        <v>10</v>
      </c>
      <c r="K68" s="20" t="str">
        <f t="shared" si="19"/>
        <v>10</v>
      </c>
      <c r="L68" s="16">
        <v>18758.6</v>
      </c>
      <c r="M68" s="14">
        <v>0</v>
      </c>
      <c r="N68" s="21">
        <f t="shared" si="17"/>
        <v>0</v>
      </c>
      <c r="O68" s="20" t="str">
        <f t="shared" si="20"/>
        <v>20</v>
      </c>
      <c r="P68" s="22">
        <v>0.00044004151345651</v>
      </c>
      <c r="Q68" s="20" t="str">
        <f t="shared" si="21"/>
        <v>20</v>
      </c>
      <c r="R68" s="14">
        <v>0</v>
      </c>
      <c r="S68" s="14">
        <v>0</v>
      </c>
      <c r="T68" s="14">
        <f t="shared" si="22"/>
        <v>0</v>
      </c>
      <c r="U68" s="23">
        <f t="shared" si="23"/>
        <v>15</v>
      </c>
      <c r="V68" s="20">
        <f t="shared" si="24"/>
        <v>75</v>
      </c>
      <c r="W68" s="15" t="str">
        <f t="shared" si="25"/>
        <v>C</v>
      </c>
      <c r="X68" s="21" t="str">
        <f t="shared" si="26"/>
        <v>15%</v>
      </c>
    </row>
    <row r="69" s="3" customFormat="1" ht="28" customHeight="1" spans="1:24">
      <c r="A69" s="14">
        <v>68</v>
      </c>
      <c r="B69" s="15" t="s">
        <v>86</v>
      </c>
      <c r="C69" s="14" t="s">
        <v>28</v>
      </c>
      <c r="D69" s="16">
        <v>15380.67</v>
      </c>
      <c r="E69" s="14">
        <v>0</v>
      </c>
      <c r="F69" s="17">
        <f t="shared" si="16"/>
        <v>0</v>
      </c>
      <c r="G69" s="18">
        <f t="shared" si="27"/>
        <v>0</v>
      </c>
      <c r="H69" s="24">
        <v>-0.0159</v>
      </c>
      <c r="I69" s="24">
        <v>-0.1187</v>
      </c>
      <c r="J69" s="20" t="str">
        <f t="shared" si="18"/>
        <v>10</v>
      </c>
      <c r="K69" s="20" t="str">
        <f t="shared" si="19"/>
        <v>10</v>
      </c>
      <c r="L69" s="16">
        <v>15380.67</v>
      </c>
      <c r="M69" s="14">
        <v>0</v>
      </c>
      <c r="N69" s="21">
        <f t="shared" si="17"/>
        <v>0</v>
      </c>
      <c r="O69" s="20" t="str">
        <f t="shared" si="20"/>
        <v>20</v>
      </c>
      <c r="P69" s="22">
        <v>6.88940965000834e-5</v>
      </c>
      <c r="Q69" s="20" t="str">
        <f t="shared" si="21"/>
        <v>20</v>
      </c>
      <c r="R69" s="14">
        <v>0</v>
      </c>
      <c r="S69" s="14">
        <v>0</v>
      </c>
      <c r="T69" s="14">
        <f t="shared" si="22"/>
        <v>0</v>
      </c>
      <c r="U69" s="23">
        <f t="shared" si="23"/>
        <v>15</v>
      </c>
      <c r="V69" s="20">
        <f t="shared" si="24"/>
        <v>75</v>
      </c>
      <c r="W69" s="15" t="str">
        <f t="shared" si="25"/>
        <v>C</v>
      </c>
      <c r="X69" s="21" t="str">
        <f t="shared" si="26"/>
        <v>15%</v>
      </c>
    </row>
    <row r="70" s="3" customFormat="1" ht="28" customHeight="1" spans="1:24">
      <c r="A70" s="14">
        <v>69</v>
      </c>
      <c r="B70" s="15" t="s">
        <v>117</v>
      </c>
      <c r="C70" s="14" t="s">
        <v>28</v>
      </c>
      <c r="D70" s="16">
        <v>0</v>
      </c>
      <c r="E70" s="14">
        <v>0</v>
      </c>
      <c r="F70" s="17">
        <v>0</v>
      </c>
      <c r="G70" s="18">
        <f t="shared" si="27"/>
        <v>0</v>
      </c>
      <c r="H70" s="24">
        <v>-0.2424</v>
      </c>
      <c r="I70" s="24">
        <v>0</v>
      </c>
      <c r="J70" s="20" t="str">
        <f t="shared" si="18"/>
        <v>10</v>
      </c>
      <c r="K70" s="20" t="str">
        <f t="shared" si="19"/>
        <v>10</v>
      </c>
      <c r="L70" s="28">
        <v>0</v>
      </c>
      <c r="M70" s="15">
        <v>0</v>
      </c>
      <c r="N70" s="21">
        <v>0</v>
      </c>
      <c r="O70" s="20" t="str">
        <f t="shared" si="20"/>
        <v>20</v>
      </c>
      <c r="P70" s="22">
        <v>0.0055876035662321</v>
      </c>
      <c r="Q70" s="20" t="str">
        <f t="shared" si="21"/>
        <v>20</v>
      </c>
      <c r="R70" s="14">
        <v>0</v>
      </c>
      <c r="S70" s="14">
        <v>0</v>
      </c>
      <c r="T70" s="14">
        <f t="shared" si="22"/>
        <v>0</v>
      </c>
      <c r="U70" s="23">
        <f t="shared" si="23"/>
        <v>15</v>
      </c>
      <c r="V70" s="20">
        <f t="shared" si="24"/>
        <v>75</v>
      </c>
      <c r="W70" s="15" t="str">
        <f t="shared" si="25"/>
        <v>C</v>
      </c>
      <c r="X70" s="21" t="str">
        <f t="shared" si="26"/>
        <v>15%</v>
      </c>
    </row>
    <row r="71" s="3" customFormat="1" ht="28" customHeight="1" spans="1:24">
      <c r="A71" s="14">
        <v>70</v>
      </c>
      <c r="B71" s="15" t="s">
        <v>78</v>
      </c>
      <c r="C71" s="14" t="s">
        <v>26</v>
      </c>
      <c r="D71" s="16">
        <v>12739.29</v>
      </c>
      <c r="E71" s="14">
        <v>0</v>
      </c>
      <c r="F71" s="17">
        <f t="shared" ref="F71:F79" si="28">E71/D71</f>
        <v>0</v>
      </c>
      <c r="G71" s="18">
        <f t="shared" si="27"/>
        <v>0</v>
      </c>
      <c r="H71" s="24">
        <v>-0.355</v>
      </c>
      <c r="I71" s="24">
        <v>-0.46</v>
      </c>
      <c r="J71" s="20" t="str">
        <f t="shared" si="18"/>
        <v>10</v>
      </c>
      <c r="K71" s="20" t="str">
        <f t="shared" si="19"/>
        <v>10</v>
      </c>
      <c r="L71" s="16">
        <v>12739.29</v>
      </c>
      <c r="M71" s="14">
        <v>0</v>
      </c>
      <c r="N71" s="21">
        <f t="shared" ref="N71:N79" si="29">M71/(L71+M71)</f>
        <v>0</v>
      </c>
      <c r="O71" s="20" t="str">
        <f t="shared" si="20"/>
        <v>20</v>
      </c>
      <c r="P71" s="22">
        <v>0.00676616133109516</v>
      </c>
      <c r="Q71" s="20" t="str">
        <f t="shared" si="21"/>
        <v>20</v>
      </c>
      <c r="R71" s="14">
        <v>0</v>
      </c>
      <c r="S71" s="14">
        <v>0</v>
      </c>
      <c r="T71" s="14">
        <f t="shared" si="22"/>
        <v>0</v>
      </c>
      <c r="U71" s="23">
        <f t="shared" si="23"/>
        <v>15</v>
      </c>
      <c r="V71" s="20">
        <f t="shared" si="24"/>
        <v>75</v>
      </c>
      <c r="W71" s="15" t="str">
        <f t="shared" si="25"/>
        <v>C</v>
      </c>
      <c r="X71" s="21" t="str">
        <f t="shared" si="26"/>
        <v>15%</v>
      </c>
    </row>
    <row r="72" s="3" customFormat="1" ht="28" customHeight="1" spans="1:24">
      <c r="A72" s="14">
        <v>71</v>
      </c>
      <c r="B72" s="15" t="s">
        <v>90</v>
      </c>
      <c r="C72" s="14" t="s">
        <v>26</v>
      </c>
      <c r="D72" s="16">
        <v>53521.55</v>
      </c>
      <c r="E72" s="14">
        <v>0</v>
      </c>
      <c r="F72" s="17">
        <f t="shared" si="28"/>
        <v>0</v>
      </c>
      <c r="G72" s="18">
        <f t="shared" si="27"/>
        <v>0</v>
      </c>
      <c r="H72" s="24">
        <v>0.03</v>
      </c>
      <c r="I72" s="24">
        <v>0.05</v>
      </c>
      <c r="J72" s="20">
        <f t="shared" si="18"/>
        <v>9.25</v>
      </c>
      <c r="K72" s="20">
        <f t="shared" si="19"/>
        <v>8.75</v>
      </c>
      <c r="L72" s="16">
        <v>53521.55</v>
      </c>
      <c r="M72" s="14">
        <v>0</v>
      </c>
      <c r="N72" s="21">
        <f t="shared" si="29"/>
        <v>0</v>
      </c>
      <c r="O72" s="20" t="str">
        <f t="shared" si="20"/>
        <v>20</v>
      </c>
      <c r="P72" s="22">
        <v>0.00612815322902563</v>
      </c>
      <c r="Q72" s="20" t="str">
        <f t="shared" si="21"/>
        <v>20</v>
      </c>
      <c r="R72" s="14">
        <v>0</v>
      </c>
      <c r="S72" s="14">
        <v>0</v>
      </c>
      <c r="T72" s="14">
        <f t="shared" si="22"/>
        <v>0</v>
      </c>
      <c r="U72" s="23">
        <f t="shared" si="23"/>
        <v>15</v>
      </c>
      <c r="V72" s="20">
        <f t="shared" si="24"/>
        <v>73</v>
      </c>
      <c r="W72" s="15" t="str">
        <f t="shared" si="25"/>
        <v>C</v>
      </c>
      <c r="X72" s="21" t="str">
        <f t="shared" si="26"/>
        <v>15%</v>
      </c>
    </row>
    <row r="73" s="3" customFormat="1" ht="28" customHeight="1" spans="1:24">
      <c r="A73" s="14">
        <v>72</v>
      </c>
      <c r="B73" s="15" t="s">
        <v>81</v>
      </c>
      <c r="C73" s="14" t="s">
        <v>28</v>
      </c>
      <c r="D73" s="16">
        <v>99253.57</v>
      </c>
      <c r="E73" s="14">
        <v>0</v>
      </c>
      <c r="F73" s="17">
        <f t="shared" si="28"/>
        <v>0</v>
      </c>
      <c r="G73" s="18">
        <f t="shared" si="27"/>
        <v>0</v>
      </c>
      <c r="H73" s="33">
        <v>0</v>
      </c>
      <c r="I73" s="38">
        <v>0</v>
      </c>
      <c r="J73" s="20" t="str">
        <f t="shared" si="18"/>
        <v>10</v>
      </c>
      <c r="K73" s="20" t="str">
        <f t="shared" si="19"/>
        <v>10</v>
      </c>
      <c r="L73" s="16">
        <v>99253.57</v>
      </c>
      <c r="M73" s="14">
        <v>0</v>
      </c>
      <c r="N73" s="21">
        <f t="shared" si="29"/>
        <v>0</v>
      </c>
      <c r="O73" s="20" t="str">
        <f t="shared" si="20"/>
        <v>20</v>
      </c>
      <c r="P73" s="22">
        <v>0.010292723562955</v>
      </c>
      <c r="Q73" s="20" t="str">
        <f t="shared" si="21"/>
        <v>20</v>
      </c>
      <c r="R73" s="14">
        <v>0</v>
      </c>
      <c r="S73" s="14">
        <v>0</v>
      </c>
      <c r="T73" s="14">
        <f t="shared" si="22"/>
        <v>0</v>
      </c>
      <c r="U73" s="23">
        <f t="shared" si="23"/>
        <v>15</v>
      </c>
      <c r="V73" s="20">
        <f t="shared" si="24"/>
        <v>75</v>
      </c>
      <c r="W73" s="15" t="str">
        <f t="shared" si="25"/>
        <v>C</v>
      </c>
      <c r="X73" s="21" t="str">
        <f t="shared" si="26"/>
        <v>15%</v>
      </c>
    </row>
    <row r="74" s="3" customFormat="1" ht="28" customHeight="1" spans="1:24">
      <c r="A74" s="14">
        <v>73</v>
      </c>
      <c r="B74" s="15" t="s">
        <v>85</v>
      </c>
      <c r="C74" s="14" t="s">
        <v>26</v>
      </c>
      <c r="D74" s="16">
        <v>39679.73</v>
      </c>
      <c r="E74" s="14">
        <v>0</v>
      </c>
      <c r="F74" s="17">
        <f t="shared" si="28"/>
        <v>0</v>
      </c>
      <c r="G74" s="18">
        <f t="shared" si="27"/>
        <v>0</v>
      </c>
      <c r="H74" s="24">
        <v>-0.27973654973442</v>
      </c>
      <c r="I74" s="24">
        <v>-0.2288</v>
      </c>
      <c r="J74" s="20" t="str">
        <f t="shared" si="18"/>
        <v>10</v>
      </c>
      <c r="K74" s="20" t="str">
        <f t="shared" si="19"/>
        <v>10</v>
      </c>
      <c r="L74" s="16">
        <v>39679.73</v>
      </c>
      <c r="M74" s="14">
        <v>0</v>
      </c>
      <c r="N74" s="21">
        <f t="shared" si="29"/>
        <v>0</v>
      </c>
      <c r="O74" s="20" t="str">
        <f t="shared" si="20"/>
        <v>20</v>
      </c>
      <c r="P74" s="22">
        <v>0.0145814136326445</v>
      </c>
      <c r="Q74" s="20" t="str">
        <f t="shared" si="21"/>
        <v>20</v>
      </c>
      <c r="R74" s="14">
        <v>0</v>
      </c>
      <c r="S74" s="14">
        <v>0</v>
      </c>
      <c r="T74" s="14">
        <f t="shared" si="22"/>
        <v>0</v>
      </c>
      <c r="U74" s="23">
        <f t="shared" si="23"/>
        <v>15</v>
      </c>
      <c r="V74" s="20">
        <f t="shared" si="24"/>
        <v>75</v>
      </c>
      <c r="W74" s="15" t="str">
        <f t="shared" si="25"/>
        <v>C</v>
      </c>
      <c r="X74" s="21" t="str">
        <f t="shared" si="26"/>
        <v>15%</v>
      </c>
    </row>
    <row r="75" s="3" customFormat="1" ht="28" customHeight="1" spans="1:24">
      <c r="A75" s="14">
        <v>74</v>
      </c>
      <c r="B75" s="15" t="s">
        <v>122</v>
      </c>
      <c r="C75" s="14" t="s">
        <v>28</v>
      </c>
      <c r="D75" s="16">
        <v>165.6</v>
      </c>
      <c r="E75" s="14">
        <v>0</v>
      </c>
      <c r="F75" s="17">
        <f t="shared" si="28"/>
        <v>0</v>
      </c>
      <c r="G75" s="18">
        <f t="shared" si="27"/>
        <v>0</v>
      </c>
      <c r="H75" s="17">
        <v>-0.4771</v>
      </c>
      <c r="I75" s="37">
        <v>-0.1288</v>
      </c>
      <c r="J75" s="20" t="str">
        <f t="shared" si="18"/>
        <v>10</v>
      </c>
      <c r="K75" s="20" t="str">
        <f t="shared" si="19"/>
        <v>10</v>
      </c>
      <c r="L75" s="16">
        <v>165.6</v>
      </c>
      <c r="M75" s="14">
        <v>0</v>
      </c>
      <c r="N75" s="21">
        <f t="shared" si="29"/>
        <v>0</v>
      </c>
      <c r="O75" s="20" t="str">
        <f t="shared" si="20"/>
        <v>20</v>
      </c>
      <c r="P75" s="22">
        <v>0.00394291242236817</v>
      </c>
      <c r="Q75" s="20" t="str">
        <f t="shared" si="21"/>
        <v>20</v>
      </c>
      <c r="R75" s="14">
        <v>0</v>
      </c>
      <c r="S75" s="14">
        <v>0</v>
      </c>
      <c r="T75" s="14">
        <f t="shared" si="22"/>
        <v>0</v>
      </c>
      <c r="U75" s="23">
        <f t="shared" si="23"/>
        <v>15</v>
      </c>
      <c r="V75" s="20">
        <f t="shared" si="24"/>
        <v>75</v>
      </c>
      <c r="W75" s="15" t="str">
        <f t="shared" si="25"/>
        <v>C</v>
      </c>
      <c r="X75" s="21" t="str">
        <f t="shared" si="26"/>
        <v>15%</v>
      </c>
    </row>
    <row r="76" s="3" customFormat="1" ht="28" customHeight="1" spans="1:24">
      <c r="A76" s="14">
        <v>75</v>
      </c>
      <c r="B76" s="15" t="s">
        <v>79</v>
      </c>
      <c r="C76" s="14" t="s">
        <v>28</v>
      </c>
      <c r="D76" s="16">
        <v>15654.49</v>
      </c>
      <c r="E76" s="14">
        <v>1288.5</v>
      </c>
      <c r="F76" s="17">
        <f t="shared" si="28"/>
        <v>0.0823086539389019</v>
      </c>
      <c r="G76" s="18">
        <f t="shared" si="27"/>
        <v>2.05771634847255</v>
      </c>
      <c r="H76" s="17">
        <v>-0.2092</v>
      </c>
      <c r="I76" s="17">
        <v>-0.0452</v>
      </c>
      <c r="J76" s="20" t="str">
        <f t="shared" si="18"/>
        <v>10</v>
      </c>
      <c r="K76" s="20" t="str">
        <f t="shared" si="19"/>
        <v>10</v>
      </c>
      <c r="L76" s="16">
        <v>15654.49</v>
      </c>
      <c r="M76" s="14">
        <v>0</v>
      </c>
      <c r="N76" s="21">
        <f t="shared" si="29"/>
        <v>0</v>
      </c>
      <c r="O76" s="20" t="str">
        <f t="shared" si="20"/>
        <v>20</v>
      </c>
      <c r="P76" s="22">
        <v>0.000430397907332337</v>
      </c>
      <c r="Q76" s="20" t="str">
        <f t="shared" si="21"/>
        <v>20</v>
      </c>
      <c r="R76" s="14">
        <v>0</v>
      </c>
      <c r="S76" s="14">
        <v>0</v>
      </c>
      <c r="T76" s="14">
        <f t="shared" si="22"/>
        <v>0</v>
      </c>
      <c r="U76" s="23">
        <f t="shared" si="23"/>
        <v>15</v>
      </c>
      <c r="V76" s="20">
        <f t="shared" si="24"/>
        <v>77.0577163484726</v>
      </c>
      <c r="W76" s="15" t="str">
        <f t="shared" si="25"/>
        <v>C</v>
      </c>
      <c r="X76" s="21" t="str">
        <f t="shared" si="26"/>
        <v>15%</v>
      </c>
    </row>
    <row r="77" s="3" customFormat="1" ht="28" customHeight="1" spans="1:24">
      <c r="A77" s="14">
        <v>76</v>
      </c>
      <c r="B77" s="15" t="s">
        <v>112</v>
      </c>
      <c r="C77" s="14" t="s">
        <v>28</v>
      </c>
      <c r="D77" s="16">
        <v>110776.49</v>
      </c>
      <c r="E77" s="14">
        <v>32696</v>
      </c>
      <c r="F77" s="17">
        <f t="shared" si="28"/>
        <v>0.295152879460254</v>
      </c>
      <c r="G77" s="18">
        <f t="shared" si="27"/>
        <v>7.37882198650634</v>
      </c>
      <c r="H77" s="17">
        <v>0.1082</v>
      </c>
      <c r="I77" s="17">
        <v>-0.5759</v>
      </c>
      <c r="J77" s="20">
        <f t="shared" si="18"/>
        <v>7.295</v>
      </c>
      <c r="K77" s="20" t="str">
        <f t="shared" si="19"/>
        <v>10</v>
      </c>
      <c r="L77" s="16">
        <v>110776.49</v>
      </c>
      <c r="M77" s="14">
        <v>0</v>
      </c>
      <c r="N77" s="21">
        <f t="shared" si="29"/>
        <v>0</v>
      </c>
      <c r="O77" s="20" t="str">
        <f t="shared" si="20"/>
        <v>20</v>
      </c>
      <c r="P77" s="22">
        <v>0.00192319113636507</v>
      </c>
      <c r="Q77" s="20" t="str">
        <f t="shared" si="21"/>
        <v>20</v>
      </c>
      <c r="R77" s="14">
        <v>0</v>
      </c>
      <c r="S77" s="14">
        <v>0</v>
      </c>
      <c r="T77" s="14">
        <f t="shared" si="22"/>
        <v>0</v>
      </c>
      <c r="U77" s="23">
        <f t="shared" si="23"/>
        <v>15</v>
      </c>
      <c r="V77" s="20">
        <f t="shared" si="24"/>
        <v>79.6738219865063</v>
      </c>
      <c r="W77" s="15" t="str">
        <f t="shared" si="25"/>
        <v>C</v>
      </c>
      <c r="X77" s="21" t="str">
        <f t="shared" si="26"/>
        <v>15%</v>
      </c>
    </row>
    <row r="78" s="3" customFormat="1" ht="28" customHeight="1" spans="1:24">
      <c r="A78" s="14">
        <v>77</v>
      </c>
      <c r="B78" s="15" t="s">
        <v>77</v>
      </c>
      <c r="C78" s="14" t="s">
        <v>26</v>
      </c>
      <c r="D78" s="16">
        <v>6749.58</v>
      </c>
      <c r="E78" s="14">
        <v>0</v>
      </c>
      <c r="F78" s="17">
        <f t="shared" si="28"/>
        <v>0</v>
      </c>
      <c r="G78" s="18">
        <f t="shared" si="27"/>
        <v>0</v>
      </c>
      <c r="H78" s="17">
        <v>0</v>
      </c>
      <c r="I78" s="17">
        <v>-0.08</v>
      </c>
      <c r="J78" s="20" t="str">
        <f t="shared" si="18"/>
        <v>10</v>
      </c>
      <c r="K78" s="20" t="str">
        <f t="shared" si="19"/>
        <v>10</v>
      </c>
      <c r="L78" s="16">
        <v>6749.58</v>
      </c>
      <c r="M78" s="14">
        <v>0</v>
      </c>
      <c r="N78" s="21">
        <f t="shared" si="29"/>
        <v>0</v>
      </c>
      <c r="O78" s="20" t="str">
        <f t="shared" si="20"/>
        <v>20</v>
      </c>
      <c r="P78" s="22">
        <v>0.000128905166491651</v>
      </c>
      <c r="Q78" s="20" t="str">
        <f t="shared" si="21"/>
        <v>20</v>
      </c>
      <c r="R78" s="14">
        <v>0</v>
      </c>
      <c r="S78" s="14">
        <v>0</v>
      </c>
      <c r="T78" s="14">
        <f t="shared" si="22"/>
        <v>0</v>
      </c>
      <c r="U78" s="23">
        <f t="shared" si="23"/>
        <v>15</v>
      </c>
      <c r="V78" s="20">
        <f t="shared" si="24"/>
        <v>75</v>
      </c>
      <c r="W78" s="15" t="str">
        <f t="shared" si="25"/>
        <v>C</v>
      </c>
      <c r="X78" s="21" t="str">
        <f t="shared" si="26"/>
        <v>15%</v>
      </c>
    </row>
    <row r="79" s="3" customFormat="1" ht="28" customHeight="1" spans="1:24">
      <c r="A79" s="14">
        <v>78</v>
      </c>
      <c r="B79" s="15" t="s">
        <v>113</v>
      </c>
      <c r="C79" s="14" t="s">
        <v>28</v>
      </c>
      <c r="D79" s="16">
        <v>6852.49</v>
      </c>
      <c r="E79" s="14">
        <v>0</v>
      </c>
      <c r="F79" s="17">
        <f t="shared" si="28"/>
        <v>0</v>
      </c>
      <c r="G79" s="18">
        <f t="shared" si="27"/>
        <v>0</v>
      </c>
      <c r="H79" s="24">
        <v>-0.26</v>
      </c>
      <c r="I79" s="24">
        <v>-0.26</v>
      </c>
      <c r="J79" s="20" t="str">
        <f t="shared" si="18"/>
        <v>10</v>
      </c>
      <c r="K79" s="20" t="str">
        <f t="shared" si="19"/>
        <v>10</v>
      </c>
      <c r="L79" s="16">
        <v>6852.49</v>
      </c>
      <c r="M79" s="14">
        <v>0</v>
      </c>
      <c r="N79" s="21">
        <f t="shared" si="29"/>
        <v>0</v>
      </c>
      <c r="O79" s="20" t="str">
        <f t="shared" si="20"/>
        <v>20</v>
      </c>
      <c r="P79" s="22">
        <v>0.0054001495020118</v>
      </c>
      <c r="Q79" s="20" t="str">
        <f t="shared" si="21"/>
        <v>20</v>
      </c>
      <c r="R79" s="14">
        <v>0</v>
      </c>
      <c r="S79" s="14">
        <v>0</v>
      </c>
      <c r="T79" s="14">
        <f t="shared" si="22"/>
        <v>0</v>
      </c>
      <c r="U79" s="23">
        <f t="shared" si="23"/>
        <v>15</v>
      </c>
      <c r="V79" s="20">
        <f t="shared" si="24"/>
        <v>75</v>
      </c>
      <c r="W79" s="15" t="str">
        <f t="shared" si="25"/>
        <v>C</v>
      </c>
      <c r="X79" s="21" t="str">
        <f t="shared" si="26"/>
        <v>15%</v>
      </c>
    </row>
  </sheetData>
  <mergeCells count="1">
    <mergeCell ref="A1:X1"/>
  </mergeCells>
  <pageMargins left="0.751388888888889" right="0.751388888888889" top="1" bottom="1" header="0.5" footer="0.5"/>
  <pageSetup paperSize="8" scale="77"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3"/>
  <sheetViews>
    <sheetView zoomScale="90" zoomScaleNormal="90" workbookViewId="0">
      <pane xSplit="2" ySplit="2" topLeftCell="C3" activePane="bottomRight" state="frozen"/>
      <selection/>
      <selection pane="topRight"/>
      <selection pane="bottomLeft"/>
      <selection pane="bottomRight" activeCell="B22" sqref="B22"/>
    </sheetView>
  </sheetViews>
  <sheetFormatPr defaultColWidth="8.61666666666667" defaultRowHeight="13.5"/>
  <cols>
    <col min="1" max="1" width="5.01666666666667" customWidth="1"/>
    <col min="2" max="2" width="41.625" customWidth="1"/>
    <col min="4" max="4" width="12.625"/>
    <col min="5" max="5" width="11.5"/>
    <col min="6" max="6" width="10.1333333333333" customWidth="1"/>
    <col min="7" max="7" width="12.6333333333333" customWidth="1"/>
    <col min="8" max="9" width="12.6333333333333" style="5" customWidth="1"/>
    <col min="10" max="11" width="12.6333333333333" customWidth="1"/>
    <col min="12" max="12" width="12.625" style="6" customWidth="1"/>
    <col min="13" max="13" width="13.05" customWidth="1"/>
    <col min="14" max="14" width="16.2416666666667" customWidth="1"/>
    <col min="15" max="15" width="13.6083333333333" customWidth="1"/>
    <col min="16" max="16" width="11.5083333333333" customWidth="1"/>
    <col min="17" max="17" width="14.9916666666667" customWidth="1"/>
    <col min="18" max="18" width="14.025" customWidth="1"/>
    <col min="21" max="21" width="13.1916666666667" customWidth="1"/>
    <col min="22" max="22" width="9.71666666666667" customWidth="1"/>
    <col min="23" max="24" width="8.61666666666667" style="7"/>
  </cols>
  <sheetData>
    <row r="1" s="1" customFormat="1" ht="43" customHeight="1" spans="1:24">
      <c r="A1" s="8" t="s">
        <v>123</v>
      </c>
      <c r="B1" s="8"/>
      <c r="C1" s="8"/>
      <c r="D1" s="8"/>
      <c r="E1" s="8"/>
      <c r="F1" s="8"/>
      <c r="G1" s="8"/>
      <c r="H1" s="8"/>
      <c r="I1" s="8"/>
      <c r="J1" s="8"/>
      <c r="K1" s="8"/>
      <c r="L1" s="9"/>
      <c r="M1" s="8"/>
      <c r="N1" s="8"/>
      <c r="O1" s="8"/>
      <c r="P1" s="8"/>
      <c r="Q1" s="8"/>
      <c r="R1" s="8"/>
      <c r="S1" s="8"/>
      <c r="T1" s="8"/>
      <c r="U1" s="8"/>
      <c r="V1" s="8"/>
      <c r="W1" s="10"/>
      <c r="X1" s="10"/>
    </row>
    <row r="2" s="2" customFormat="1" ht="71.25" spans="1:24">
      <c r="A2" s="11" t="s">
        <v>1</v>
      </c>
      <c r="B2" s="11" t="s">
        <v>2</v>
      </c>
      <c r="C2" s="11" t="s">
        <v>3</v>
      </c>
      <c r="D2" s="11" t="s">
        <v>4</v>
      </c>
      <c r="E2" s="11" t="s">
        <v>5</v>
      </c>
      <c r="F2" s="11" t="s">
        <v>6</v>
      </c>
      <c r="G2" s="11" t="s">
        <v>7</v>
      </c>
      <c r="H2" s="11" t="s">
        <v>8</v>
      </c>
      <c r="I2" s="11" t="s">
        <v>9</v>
      </c>
      <c r="J2" s="11" t="s">
        <v>10</v>
      </c>
      <c r="K2" s="11" t="s">
        <v>11</v>
      </c>
      <c r="L2" s="12" t="s">
        <v>12</v>
      </c>
      <c r="M2" s="11" t="s">
        <v>13</v>
      </c>
      <c r="N2" s="11" t="s">
        <v>14</v>
      </c>
      <c r="O2" s="11" t="s">
        <v>15</v>
      </c>
      <c r="P2" s="11" t="s">
        <v>16</v>
      </c>
      <c r="Q2" s="11" t="s">
        <v>17</v>
      </c>
      <c r="R2" s="11" t="s">
        <v>124</v>
      </c>
      <c r="S2" s="11" t="s">
        <v>19</v>
      </c>
      <c r="T2" s="11" t="s">
        <v>20</v>
      </c>
      <c r="U2" s="11" t="s">
        <v>21</v>
      </c>
      <c r="V2" s="11" t="s">
        <v>22</v>
      </c>
      <c r="W2" s="13" t="s">
        <v>23</v>
      </c>
      <c r="X2" s="13" t="s">
        <v>24</v>
      </c>
    </row>
    <row r="3" s="5" customFormat="1" ht="26" customHeight="1" spans="1:24">
      <c r="A3" s="23">
        <v>1</v>
      </c>
      <c r="B3" s="33" t="s">
        <v>29</v>
      </c>
      <c r="C3" s="23" t="s">
        <v>26</v>
      </c>
      <c r="D3" s="20">
        <v>1090025.88</v>
      </c>
      <c r="E3" s="23">
        <v>904121.25</v>
      </c>
      <c r="F3" s="17">
        <f t="shared" ref="F3:F66" si="0">E3/D3</f>
        <v>0.829449342982572</v>
      </c>
      <c r="G3" s="18">
        <f t="shared" ref="G3:G66" si="1">((F3*100)*25)/100</f>
        <v>20.7362335745643</v>
      </c>
      <c r="H3" s="24">
        <v>-0.2144</v>
      </c>
      <c r="I3" s="24">
        <v>-0.1059</v>
      </c>
      <c r="J3" s="20" t="str">
        <f t="shared" ref="J3:J66" si="2">IF(H3&lt;=0,"10",IF(H3&gt;=40%,"0",10-(5*H3/0.2)))</f>
        <v>10</v>
      </c>
      <c r="K3" s="20" t="str">
        <f t="shared" ref="K3:K66" si="3">IF(I3&lt;=0,"10",IF(I3&gt;=40%,"0",10-(5*I3/0.2)))</f>
        <v>10</v>
      </c>
      <c r="L3" s="20">
        <v>1090025.88</v>
      </c>
      <c r="M3" s="23">
        <v>0</v>
      </c>
      <c r="N3" s="21">
        <f t="shared" ref="N3:N66" si="4">M3/(L3+M3)</f>
        <v>0</v>
      </c>
      <c r="O3" s="20" t="str">
        <f t="shared" ref="O3:O66" si="5">IF(N3&lt;=50%,"20",IF(N3&gt;=250/300,"0",(2000-20*(N3-50%)*100*3)/100))</f>
        <v>20</v>
      </c>
      <c r="P3" s="17">
        <v>0.000627985791414419</v>
      </c>
      <c r="Q3" s="20" t="str">
        <f t="shared" ref="Q3:Q66" si="6">IF(P3&lt;=5%,"20",IF(P3&gt;=25%,"0",(2000-20*(P3-5%)*100*5)/100))</f>
        <v>20</v>
      </c>
      <c r="R3" s="23">
        <v>0</v>
      </c>
      <c r="S3" s="23">
        <v>0</v>
      </c>
      <c r="T3" s="23">
        <f t="shared" ref="T3:T66" si="7">R3+S3</f>
        <v>0</v>
      </c>
      <c r="U3" s="23">
        <f>IF(T3&gt;=5,"0",0.15*(100-20*T3))</f>
        <v>15</v>
      </c>
      <c r="V3" s="20">
        <f>G3+J3+K3+O3+Q3+U3</f>
        <v>95.7362335745643</v>
      </c>
      <c r="W3" s="15" t="str">
        <f t="shared" ref="W3:W66" si="8">IF(V3&gt;=90,"A",IF(V3&gt;=80,"B",IF(V3&gt;=70,"C",IF(V3&gt;=60,"D","E"))))</f>
        <v>A</v>
      </c>
      <c r="X3" s="21" t="str">
        <f t="shared" ref="X3:X66" si="9">IF(W3="A","25%",IF(W3="B","20%",IF(W3="C","15%",IF(W3="D","10%","0"))))</f>
        <v>25%</v>
      </c>
    </row>
    <row r="4" s="5" customFormat="1" ht="26" customHeight="1" spans="1:24">
      <c r="A4" s="23">
        <v>2</v>
      </c>
      <c r="B4" s="33" t="s">
        <v>35</v>
      </c>
      <c r="C4" s="23" t="s">
        <v>26</v>
      </c>
      <c r="D4" s="20">
        <v>22199.46</v>
      </c>
      <c r="E4" s="23">
        <v>0</v>
      </c>
      <c r="F4" s="17">
        <f t="shared" si="0"/>
        <v>0</v>
      </c>
      <c r="G4" s="18">
        <f t="shared" si="1"/>
        <v>0</v>
      </c>
      <c r="H4" s="24">
        <v>-0.3107</v>
      </c>
      <c r="I4" s="24">
        <v>-0.2192</v>
      </c>
      <c r="J4" s="20" t="str">
        <f t="shared" si="2"/>
        <v>10</v>
      </c>
      <c r="K4" s="20" t="str">
        <f t="shared" si="3"/>
        <v>10</v>
      </c>
      <c r="L4" s="25">
        <v>22199.46</v>
      </c>
      <c r="M4" s="23">
        <v>0</v>
      </c>
      <c r="N4" s="21">
        <f t="shared" si="4"/>
        <v>0</v>
      </c>
      <c r="O4" s="20" t="str">
        <f t="shared" si="5"/>
        <v>20</v>
      </c>
      <c r="P4" s="17">
        <v>0.000455795180860521</v>
      </c>
      <c r="Q4" s="20" t="str">
        <f t="shared" si="6"/>
        <v>20</v>
      </c>
      <c r="R4" s="23">
        <v>1</v>
      </c>
      <c r="S4" s="23">
        <v>0</v>
      </c>
      <c r="T4" s="23">
        <f t="shared" si="7"/>
        <v>1</v>
      </c>
      <c r="U4" s="23">
        <f t="shared" ref="U4:U35" si="10">IF(T4&gt;=5,"0",0.15*(100-20*T4))</f>
        <v>12</v>
      </c>
      <c r="V4" s="20">
        <f t="shared" ref="V4:V35" si="11">G4+J4+K4+O4+Q4+U4</f>
        <v>72</v>
      </c>
      <c r="W4" s="15" t="str">
        <f t="shared" si="8"/>
        <v>C</v>
      </c>
      <c r="X4" s="21" t="str">
        <f t="shared" si="9"/>
        <v>15%</v>
      </c>
    </row>
    <row r="5" s="5" customFormat="1" ht="26" customHeight="1" spans="1:24">
      <c r="A5" s="23">
        <v>3</v>
      </c>
      <c r="B5" s="33" t="s">
        <v>34</v>
      </c>
      <c r="C5" s="23" t="s">
        <v>26</v>
      </c>
      <c r="D5" s="20">
        <v>55520.6</v>
      </c>
      <c r="E5" s="23">
        <v>6756.8</v>
      </c>
      <c r="F5" s="17">
        <f t="shared" si="0"/>
        <v>0.121698972993808</v>
      </c>
      <c r="G5" s="18">
        <f t="shared" si="1"/>
        <v>3.04247432484519</v>
      </c>
      <c r="H5" s="24">
        <v>-0.555</v>
      </c>
      <c r="I5" s="24">
        <v>-0.885</v>
      </c>
      <c r="J5" s="20" t="str">
        <f t="shared" si="2"/>
        <v>10</v>
      </c>
      <c r="K5" s="20" t="str">
        <f t="shared" si="3"/>
        <v>10</v>
      </c>
      <c r="L5" s="25">
        <v>55520.6</v>
      </c>
      <c r="M5" s="23">
        <v>0</v>
      </c>
      <c r="N5" s="21">
        <f t="shared" si="4"/>
        <v>0</v>
      </c>
      <c r="O5" s="20" t="str">
        <f t="shared" si="5"/>
        <v>20</v>
      </c>
      <c r="P5" s="17">
        <v>0.00226790552540919</v>
      </c>
      <c r="Q5" s="20" t="str">
        <f t="shared" si="6"/>
        <v>20</v>
      </c>
      <c r="R5" s="23">
        <v>0</v>
      </c>
      <c r="S5" s="23">
        <v>0</v>
      </c>
      <c r="T5" s="23">
        <f t="shared" si="7"/>
        <v>0</v>
      </c>
      <c r="U5" s="23">
        <f t="shared" si="10"/>
        <v>15</v>
      </c>
      <c r="V5" s="20">
        <f t="shared" si="11"/>
        <v>78.0424743248452</v>
      </c>
      <c r="W5" s="15" t="str">
        <f t="shared" si="8"/>
        <v>C</v>
      </c>
      <c r="X5" s="21" t="str">
        <f t="shared" si="9"/>
        <v>15%</v>
      </c>
    </row>
    <row r="6" s="5" customFormat="1" ht="26" customHeight="1" spans="1:24">
      <c r="A6" s="23">
        <v>4</v>
      </c>
      <c r="B6" s="33" t="s">
        <v>32</v>
      </c>
      <c r="C6" s="23" t="s">
        <v>26</v>
      </c>
      <c r="D6" s="20">
        <v>7246.28</v>
      </c>
      <c r="E6" s="23">
        <v>0</v>
      </c>
      <c r="F6" s="17">
        <f t="shared" si="0"/>
        <v>0</v>
      </c>
      <c r="G6" s="18">
        <f t="shared" si="1"/>
        <v>0</v>
      </c>
      <c r="H6" s="24">
        <v>-0.0435</v>
      </c>
      <c r="I6" s="24">
        <v>-0.3213</v>
      </c>
      <c r="J6" s="20" t="str">
        <f t="shared" si="2"/>
        <v>10</v>
      </c>
      <c r="K6" s="20" t="str">
        <f t="shared" si="3"/>
        <v>10</v>
      </c>
      <c r="L6" s="20">
        <v>7246.28</v>
      </c>
      <c r="M6" s="23">
        <v>0</v>
      </c>
      <c r="N6" s="21">
        <f t="shared" si="4"/>
        <v>0</v>
      </c>
      <c r="O6" s="20" t="str">
        <f t="shared" si="5"/>
        <v>20</v>
      </c>
      <c r="P6" s="17">
        <v>0.00184920315557224</v>
      </c>
      <c r="Q6" s="20" t="str">
        <f t="shared" si="6"/>
        <v>20</v>
      </c>
      <c r="R6" s="23">
        <v>0</v>
      </c>
      <c r="S6" s="23">
        <v>0</v>
      </c>
      <c r="T6" s="23">
        <f t="shared" si="7"/>
        <v>0</v>
      </c>
      <c r="U6" s="23">
        <f t="shared" si="10"/>
        <v>15</v>
      </c>
      <c r="V6" s="20">
        <f t="shared" si="11"/>
        <v>75</v>
      </c>
      <c r="W6" s="15" t="str">
        <f t="shared" si="8"/>
        <v>C</v>
      </c>
      <c r="X6" s="21" t="str">
        <f t="shared" si="9"/>
        <v>15%</v>
      </c>
    </row>
    <row r="7" s="5" customFormat="1" ht="26" customHeight="1" spans="1:24">
      <c r="A7" s="23">
        <v>5</v>
      </c>
      <c r="B7" s="33" t="s">
        <v>25</v>
      </c>
      <c r="C7" s="23" t="s">
        <v>28</v>
      </c>
      <c r="D7" s="20">
        <v>370360.96</v>
      </c>
      <c r="E7" s="23">
        <v>0</v>
      </c>
      <c r="F7" s="17">
        <f t="shared" si="0"/>
        <v>0</v>
      </c>
      <c r="G7" s="18">
        <f t="shared" si="1"/>
        <v>0</v>
      </c>
      <c r="H7" s="24">
        <v>-0.1133</v>
      </c>
      <c r="I7" s="24">
        <v>-0.0542</v>
      </c>
      <c r="J7" s="20" t="str">
        <f t="shared" si="2"/>
        <v>10</v>
      </c>
      <c r="K7" s="20" t="str">
        <f t="shared" si="3"/>
        <v>10</v>
      </c>
      <c r="L7" s="20">
        <v>370360.96</v>
      </c>
      <c r="M7" s="23">
        <v>0</v>
      </c>
      <c r="N7" s="21">
        <f t="shared" si="4"/>
        <v>0</v>
      </c>
      <c r="O7" s="20" t="str">
        <f t="shared" si="5"/>
        <v>20</v>
      </c>
      <c r="P7" s="17">
        <v>0.00123265574649599</v>
      </c>
      <c r="Q7" s="20" t="str">
        <f t="shared" si="6"/>
        <v>20</v>
      </c>
      <c r="R7" s="23">
        <v>1</v>
      </c>
      <c r="S7" s="23">
        <v>0</v>
      </c>
      <c r="T7" s="23">
        <f t="shared" si="7"/>
        <v>1</v>
      </c>
      <c r="U7" s="23">
        <f t="shared" si="10"/>
        <v>12</v>
      </c>
      <c r="V7" s="20">
        <f t="shared" si="11"/>
        <v>72</v>
      </c>
      <c r="W7" s="15" t="str">
        <f t="shared" si="8"/>
        <v>C</v>
      </c>
      <c r="X7" s="21" t="str">
        <f t="shared" si="9"/>
        <v>15%</v>
      </c>
    </row>
    <row r="8" s="5" customFormat="1" ht="26" customHeight="1" spans="1:24">
      <c r="A8" s="23">
        <v>6</v>
      </c>
      <c r="B8" s="33" t="s">
        <v>98</v>
      </c>
      <c r="C8" s="23" t="s">
        <v>26</v>
      </c>
      <c r="D8" s="20">
        <v>14362.7</v>
      </c>
      <c r="E8" s="23">
        <v>0</v>
      </c>
      <c r="F8" s="17">
        <f t="shared" si="0"/>
        <v>0</v>
      </c>
      <c r="G8" s="18">
        <f t="shared" si="1"/>
        <v>0</v>
      </c>
      <c r="H8" s="24">
        <v>-0.2895</v>
      </c>
      <c r="I8" s="24">
        <v>-0.0609</v>
      </c>
      <c r="J8" s="20" t="str">
        <f t="shared" si="2"/>
        <v>10</v>
      </c>
      <c r="K8" s="20" t="str">
        <f t="shared" si="3"/>
        <v>10</v>
      </c>
      <c r="L8" s="20">
        <v>14362.7</v>
      </c>
      <c r="M8" s="23">
        <v>0</v>
      </c>
      <c r="N8" s="21">
        <f t="shared" si="4"/>
        <v>0</v>
      </c>
      <c r="O8" s="20" t="str">
        <f t="shared" si="5"/>
        <v>20</v>
      </c>
      <c r="P8" s="17">
        <v>0.00478788326847134</v>
      </c>
      <c r="Q8" s="20" t="str">
        <f t="shared" si="6"/>
        <v>20</v>
      </c>
      <c r="R8" s="23">
        <v>0</v>
      </c>
      <c r="S8" s="23">
        <v>0</v>
      </c>
      <c r="T8" s="23">
        <f t="shared" si="7"/>
        <v>0</v>
      </c>
      <c r="U8" s="23">
        <f t="shared" si="10"/>
        <v>15</v>
      </c>
      <c r="V8" s="20">
        <f t="shared" si="11"/>
        <v>75</v>
      </c>
      <c r="W8" s="15" t="str">
        <f t="shared" si="8"/>
        <v>C</v>
      </c>
      <c r="X8" s="21" t="str">
        <f t="shared" si="9"/>
        <v>15%</v>
      </c>
    </row>
    <row r="9" s="5" customFormat="1" ht="26" customHeight="1" spans="1:24">
      <c r="A9" s="23">
        <v>7</v>
      </c>
      <c r="B9" s="33" t="s">
        <v>33</v>
      </c>
      <c r="C9" s="23" t="s">
        <v>26</v>
      </c>
      <c r="D9" s="20">
        <v>25853.6</v>
      </c>
      <c r="E9" s="23">
        <v>0</v>
      </c>
      <c r="F9" s="17">
        <f t="shared" si="0"/>
        <v>0</v>
      </c>
      <c r="G9" s="18">
        <f t="shared" si="1"/>
        <v>0</v>
      </c>
      <c r="H9" s="24">
        <v>-0.364</v>
      </c>
      <c r="I9" s="24">
        <v>-0.2644</v>
      </c>
      <c r="J9" s="20" t="str">
        <f t="shared" si="2"/>
        <v>10</v>
      </c>
      <c r="K9" s="20" t="str">
        <f t="shared" si="3"/>
        <v>10</v>
      </c>
      <c r="L9" s="20">
        <v>25853.6</v>
      </c>
      <c r="M9" s="23">
        <v>0</v>
      </c>
      <c r="N9" s="21">
        <f t="shared" si="4"/>
        <v>0</v>
      </c>
      <c r="O9" s="20" t="str">
        <f t="shared" si="5"/>
        <v>20</v>
      </c>
      <c r="P9" s="17">
        <v>0.00380488000951627</v>
      </c>
      <c r="Q9" s="20" t="str">
        <f t="shared" si="6"/>
        <v>20</v>
      </c>
      <c r="R9" s="23">
        <v>0</v>
      </c>
      <c r="S9" s="23">
        <v>0</v>
      </c>
      <c r="T9" s="23">
        <f t="shared" si="7"/>
        <v>0</v>
      </c>
      <c r="U9" s="23">
        <f t="shared" si="10"/>
        <v>15</v>
      </c>
      <c r="V9" s="20">
        <f t="shared" si="11"/>
        <v>75</v>
      </c>
      <c r="W9" s="15" t="str">
        <f t="shared" si="8"/>
        <v>C</v>
      </c>
      <c r="X9" s="21" t="str">
        <f t="shared" si="9"/>
        <v>15%</v>
      </c>
    </row>
    <row r="10" s="5" customFormat="1" ht="26" customHeight="1" spans="1:24">
      <c r="A10" s="23">
        <v>8</v>
      </c>
      <c r="B10" s="33" t="s">
        <v>27</v>
      </c>
      <c r="C10" s="23" t="s">
        <v>28</v>
      </c>
      <c r="D10" s="20">
        <v>5309.95</v>
      </c>
      <c r="E10" s="23">
        <v>0</v>
      </c>
      <c r="F10" s="17">
        <f t="shared" si="0"/>
        <v>0</v>
      </c>
      <c r="G10" s="18">
        <f t="shared" si="1"/>
        <v>0</v>
      </c>
      <c r="H10" s="24">
        <v>-0.2937</v>
      </c>
      <c r="I10" s="24">
        <v>-0.1334</v>
      </c>
      <c r="J10" s="20" t="str">
        <f t="shared" si="2"/>
        <v>10</v>
      </c>
      <c r="K10" s="20" t="str">
        <f t="shared" si="3"/>
        <v>10</v>
      </c>
      <c r="L10" s="20">
        <v>5309.95</v>
      </c>
      <c r="M10" s="23">
        <v>232</v>
      </c>
      <c r="N10" s="21">
        <f t="shared" si="4"/>
        <v>0.0418625213146997</v>
      </c>
      <c r="O10" s="20" t="str">
        <f t="shared" si="5"/>
        <v>20</v>
      </c>
      <c r="P10" s="17">
        <v>0.00347674326109608</v>
      </c>
      <c r="Q10" s="20" t="str">
        <f t="shared" si="6"/>
        <v>20</v>
      </c>
      <c r="R10" s="23">
        <v>0</v>
      </c>
      <c r="S10" s="23">
        <v>0</v>
      </c>
      <c r="T10" s="23">
        <f t="shared" si="7"/>
        <v>0</v>
      </c>
      <c r="U10" s="23">
        <f t="shared" si="10"/>
        <v>15</v>
      </c>
      <c r="V10" s="20">
        <f t="shared" si="11"/>
        <v>75</v>
      </c>
      <c r="W10" s="15" t="str">
        <f t="shared" si="8"/>
        <v>C</v>
      </c>
      <c r="X10" s="21" t="str">
        <f t="shared" si="9"/>
        <v>15%</v>
      </c>
    </row>
    <row r="11" s="5" customFormat="1" ht="26" customHeight="1" spans="1:24">
      <c r="A11" s="23">
        <v>9</v>
      </c>
      <c r="B11" s="33" t="s">
        <v>99</v>
      </c>
      <c r="C11" s="23" t="s">
        <v>26</v>
      </c>
      <c r="D11" s="20">
        <v>8805.2</v>
      </c>
      <c r="E11" s="23">
        <v>0</v>
      </c>
      <c r="F11" s="17">
        <f t="shared" si="0"/>
        <v>0</v>
      </c>
      <c r="G11" s="18">
        <f t="shared" si="1"/>
        <v>0</v>
      </c>
      <c r="H11" s="35">
        <v>0</v>
      </c>
      <c r="I11" s="24">
        <v>-0.3187</v>
      </c>
      <c r="J11" s="20" t="str">
        <f t="shared" si="2"/>
        <v>10</v>
      </c>
      <c r="K11" s="20" t="str">
        <f t="shared" si="3"/>
        <v>10</v>
      </c>
      <c r="L11" s="20">
        <v>8805.2</v>
      </c>
      <c r="M11" s="23">
        <v>0</v>
      </c>
      <c r="N11" s="21">
        <f t="shared" si="4"/>
        <v>0</v>
      </c>
      <c r="O11" s="20" t="str">
        <f t="shared" si="5"/>
        <v>20</v>
      </c>
      <c r="P11" s="17">
        <v>0.00311549798639064</v>
      </c>
      <c r="Q11" s="20" t="str">
        <f t="shared" si="6"/>
        <v>20</v>
      </c>
      <c r="R11" s="23">
        <v>0</v>
      </c>
      <c r="S11" s="23">
        <v>0</v>
      </c>
      <c r="T11" s="23">
        <f t="shared" si="7"/>
        <v>0</v>
      </c>
      <c r="U11" s="23">
        <f t="shared" si="10"/>
        <v>15</v>
      </c>
      <c r="V11" s="20">
        <f t="shared" si="11"/>
        <v>75</v>
      </c>
      <c r="W11" s="15" t="str">
        <f t="shared" si="8"/>
        <v>C</v>
      </c>
      <c r="X11" s="21" t="str">
        <f t="shared" si="9"/>
        <v>15%</v>
      </c>
    </row>
    <row r="12" s="5" customFormat="1" ht="26" customHeight="1" spans="1:24">
      <c r="A12" s="23">
        <v>10</v>
      </c>
      <c r="B12" s="33" t="s">
        <v>31</v>
      </c>
      <c r="C12" s="23" t="s">
        <v>26</v>
      </c>
      <c r="D12" s="26">
        <v>47868.64</v>
      </c>
      <c r="E12" s="23">
        <v>0</v>
      </c>
      <c r="F12" s="17">
        <f t="shared" si="0"/>
        <v>0</v>
      </c>
      <c r="G12" s="18">
        <f t="shared" si="1"/>
        <v>0</v>
      </c>
      <c r="H12" s="24">
        <v>-0.2549</v>
      </c>
      <c r="I12" s="24">
        <v>-0.2285</v>
      </c>
      <c r="J12" s="20" t="str">
        <f t="shared" si="2"/>
        <v>10</v>
      </c>
      <c r="K12" s="20" t="str">
        <f t="shared" si="3"/>
        <v>10</v>
      </c>
      <c r="L12" s="26">
        <v>47868.64</v>
      </c>
      <c r="M12" s="23">
        <v>0</v>
      </c>
      <c r="N12" s="21">
        <f t="shared" si="4"/>
        <v>0</v>
      </c>
      <c r="O12" s="20" t="str">
        <f t="shared" si="5"/>
        <v>20</v>
      </c>
      <c r="P12" s="17">
        <v>0.000424600515411279</v>
      </c>
      <c r="Q12" s="20" t="str">
        <f t="shared" si="6"/>
        <v>20</v>
      </c>
      <c r="R12" s="23">
        <v>0</v>
      </c>
      <c r="S12" s="23">
        <v>0</v>
      </c>
      <c r="T12" s="23">
        <f t="shared" si="7"/>
        <v>0</v>
      </c>
      <c r="U12" s="23">
        <f t="shared" si="10"/>
        <v>15</v>
      </c>
      <c r="V12" s="20">
        <f t="shared" si="11"/>
        <v>75</v>
      </c>
      <c r="W12" s="15" t="str">
        <f t="shared" si="8"/>
        <v>C</v>
      </c>
      <c r="X12" s="21" t="str">
        <f t="shared" si="9"/>
        <v>15%</v>
      </c>
    </row>
    <row r="13" s="5" customFormat="1" ht="26" customHeight="1" spans="1:24">
      <c r="A13" s="23">
        <v>11</v>
      </c>
      <c r="B13" s="33" t="s">
        <v>100</v>
      </c>
      <c r="C13" s="23" t="s">
        <v>26</v>
      </c>
      <c r="D13" s="20">
        <v>20968.5</v>
      </c>
      <c r="E13" s="23">
        <v>20195.1</v>
      </c>
      <c r="F13" s="17">
        <f t="shared" si="0"/>
        <v>0.963116102725517</v>
      </c>
      <c r="G13" s="18">
        <f t="shared" si="1"/>
        <v>24.0779025681379</v>
      </c>
      <c r="H13" s="24">
        <v>-0.520065692565227</v>
      </c>
      <c r="I13" s="24">
        <v>-0.2727086689347</v>
      </c>
      <c r="J13" s="20" t="str">
        <f t="shared" si="2"/>
        <v>10</v>
      </c>
      <c r="K13" s="20" t="str">
        <f t="shared" si="3"/>
        <v>10</v>
      </c>
      <c r="L13" s="20">
        <v>20968.5</v>
      </c>
      <c r="M13" s="23">
        <v>0</v>
      </c>
      <c r="N13" s="21">
        <f t="shared" si="4"/>
        <v>0</v>
      </c>
      <c r="O13" s="20" t="str">
        <f t="shared" si="5"/>
        <v>20</v>
      </c>
      <c r="P13" s="17">
        <v>0.00784367626174767</v>
      </c>
      <c r="Q13" s="20" t="str">
        <f t="shared" si="6"/>
        <v>20</v>
      </c>
      <c r="R13" s="23">
        <v>0</v>
      </c>
      <c r="S13" s="23">
        <v>0</v>
      </c>
      <c r="T13" s="23">
        <f t="shared" si="7"/>
        <v>0</v>
      </c>
      <c r="U13" s="23">
        <f t="shared" si="10"/>
        <v>15</v>
      </c>
      <c r="V13" s="20">
        <f t="shared" si="11"/>
        <v>99.0779025681379</v>
      </c>
      <c r="W13" s="15" t="str">
        <f t="shared" si="8"/>
        <v>A</v>
      </c>
      <c r="X13" s="21" t="str">
        <f t="shared" si="9"/>
        <v>25%</v>
      </c>
    </row>
    <row r="14" s="34" customFormat="1" ht="26" customHeight="1" spans="1:24">
      <c r="A14" s="23">
        <v>12</v>
      </c>
      <c r="B14" s="33" t="s">
        <v>40</v>
      </c>
      <c r="C14" s="23" t="s">
        <v>26</v>
      </c>
      <c r="D14" s="20">
        <v>20291.64</v>
      </c>
      <c r="E14" s="23">
        <v>19005.64</v>
      </c>
      <c r="F14" s="17">
        <f t="shared" si="0"/>
        <v>0.936624146692924</v>
      </c>
      <c r="G14" s="18">
        <f t="shared" si="1"/>
        <v>23.4156036673231</v>
      </c>
      <c r="H14" s="24">
        <v>-0.1046</v>
      </c>
      <c r="I14" s="24">
        <v>0.0208</v>
      </c>
      <c r="J14" s="20" t="str">
        <f t="shared" si="2"/>
        <v>10</v>
      </c>
      <c r="K14" s="20">
        <f t="shared" si="3"/>
        <v>9.48</v>
      </c>
      <c r="L14" s="20">
        <v>20291.64</v>
      </c>
      <c r="M14" s="23">
        <v>1624</v>
      </c>
      <c r="N14" s="21">
        <f t="shared" si="4"/>
        <v>0.0741023305730519</v>
      </c>
      <c r="O14" s="20" t="str">
        <f t="shared" si="5"/>
        <v>20</v>
      </c>
      <c r="P14" s="17">
        <v>0.00742290749601061</v>
      </c>
      <c r="Q14" s="20" t="str">
        <f t="shared" si="6"/>
        <v>20</v>
      </c>
      <c r="R14" s="23">
        <v>0</v>
      </c>
      <c r="S14" s="23">
        <v>0</v>
      </c>
      <c r="T14" s="23">
        <f t="shared" si="7"/>
        <v>0</v>
      </c>
      <c r="U14" s="23">
        <f t="shared" si="10"/>
        <v>15</v>
      </c>
      <c r="V14" s="20">
        <f t="shared" si="11"/>
        <v>97.8956036673231</v>
      </c>
      <c r="W14" s="15" t="str">
        <f t="shared" si="8"/>
        <v>A</v>
      </c>
      <c r="X14" s="21" t="str">
        <f t="shared" si="9"/>
        <v>25%</v>
      </c>
    </row>
    <row r="15" s="5" customFormat="1" ht="26" customHeight="1" spans="1:24">
      <c r="A15" s="23">
        <v>13</v>
      </c>
      <c r="B15" s="33" t="s">
        <v>44</v>
      </c>
      <c r="C15" s="23" t="s">
        <v>26</v>
      </c>
      <c r="D15" s="20">
        <v>17337.92</v>
      </c>
      <c r="E15" s="23">
        <v>14097.92</v>
      </c>
      <c r="F15" s="17">
        <f t="shared" si="0"/>
        <v>0.813126372713682</v>
      </c>
      <c r="G15" s="18">
        <f t="shared" si="1"/>
        <v>20.3281593178421</v>
      </c>
      <c r="H15" s="24">
        <v>0.1407</v>
      </c>
      <c r="I15" s="24">
        <v>-0.0601</v>
      </c>
      <c r="J15" s="20">
        <f t="shared" si="2"/>
        <v>6.4825</v>
      </c>
      <c r="K15" s="20" t="str">
        <f t="shared" si="3"/>
        <v>10</v>
      </c>
      <c r="L15" s="25">
        <v>17337.92</v>
      </c>
      <c r="M15" s="23">
        <v>696</v>
      </c>
      <c r="N15" s="21">
        <f t="shared" si="4"/>
        <v>0.0385939385336078</v>
      </c>
      <c r="O15" s="20" t="str">
        <f t="shared" si="5"/>
        <v>20</v>
      </c>
      <c r="P15" s="17">
        <v>0.00153799903618447</v>
      </c>
      <c r="Q15" s="20" t="str">
        <f t="shared" si="6"/>
        <v>20</v>
      </c>
      <c r="R15" s="23">
        <v>1</v>
      </c>
      <c r="S15" s="23">
        <v>0</v>
      </c>
      <c r="T15" s="23">
        <f t="shared" si="7"/>
        <v>1</v>
      </c>
      <c r="U15" s="23">
        <f t="shared" si="10"/>
        <v>12</v>
      </c>
      <c r="V15" s="20">
        <f t="shared" si="11"/>
        <v>88.8106593178421</v>
      </c>
      <c r="W15" s="15" t="str">
        <f t="shared" si="8"/>
        <v>B</v>
      </c>
      <c r="X15" s="21" t="str">
        <f t="shared" si="9"/>
        <v>20%</v>
      </c>
    </row>
    <row r="16" s="5" customFormat="1" ht="26" customHeight="1" spans="1:24">
      <c r="A16" s="23">
        <v>14</v>
      </c>
      <c r="B16" s="33" t="s">
        <v>39</v>
      </c>
      <c r="C16" s="23" t="s">
        <v>26</v>
      </c>
      <c r="D16" s="26">
        <v>20002.25</v>
      </c>
      <c r="E16" s="23">
        <v>16114.8</v>
      </c>
      <c r="F16" s="17">
        <f t="shared" si="0"/>
        <v>0.8056493644465</v>
      </c>
      <c r="G16" s="18">
        <f t="shared" si="1"/>
        <v>20.1412341111625</v>
      </c>
      <c r="H16" s="22">
        <v>-0.0267</v>
      </c>
      <c r="I16" s="22">
        <v>-0.2413</v>
      </c>
      <c r="J16" s="20" t="str">
        <f t="shared" si="2"/>
        <v>10</v>
      </c>
      <c r="K16" s="20" t="str">
        <f t="shared" si="3"/>
        <v>10</v>
      </c>
      <c r="L16" s="26">
        <v>20002.25</v>
      </c>
      <c r="M16" s="23">
        <v>0</v>
      </c>
      <c r="N16" s="21">
        <f t="shared" si="4"/>
        <v>0</v>
      </c>
      <c r="O16" s="20" t="str">
        <f t="shared" si="5"/>
        <v>20</v>
      </c>
      <c r="P16" s="17">
        <v>0.00691356951995857</v>
      </c>
      <c r="Q16" s="20" t="str">
        <f t="shared" si="6"/>
        <v>20</v>
      </c>
      <c r="R16" s="23">
        <v>1</v>
      </c>
      <c r="S16" s="23">
        <v>0</v>
      </c>
      <c r="T16" s="23">
        <f t="shared" si="7"/>
        <v>1</v>
      </c>
      <c r="U16" s="23">
        <f t="shared" si="10"/>
        <v>12</v>
      </c>
      <c r="V16" s="20">
        <f t="shared" si="11"/>
        <v>92.1412341111625</v>
      </c>
      <c r="W16" s="15" t="str">
        <f t="shared" si="8"/>
        <v>A</v>
      </c>
      <c r="X16" s="21" t="str">
        <f t="shared" si="9"/>
        <v>25%</v>
      </c>
    </row>
    <row r="17" s="5" customFormat="1" ht="26" customHeight="1" spans="1:24">
      <c r="A17" s="23">
        <v>15</v>
      </c>
      <c r="B17" s="33" t="s">
        <v>38</v>
      </c>
      <c r="C17" s="23" t="s">
        <v>28</v>
      </c>
      <c r="D17" s="30">
        <v>24348</v>
      </c>
      <c r="E17" s="30">
        <v>24348</v>
      </c>
      <c r="F17" s="17">
        <f t="shared" si="0"/>
        <v>1</v>
      </c>
      <c r="G17" s="18">
        <f t="shared" si="1"/>
        <v>25</v>
      </c>
      <c r="H17" s="24">
        <v>-0.31</v>
      </c>
      <c r="I17" s="24">
        <v>-0.39</v>
      </c>
      <c r="J17" s="20" t="str">
        <f t="shared" si="2"/>
        <v>10</v>
      </c>
      <c r="K17" s="20" t="str">
        <f t="shared" si="3"/>
        <v>10</v>
      </c>
      <c r="L17" s="26">
        <v>24348</v>
      </c>
      <c r="M17" s="23">
        <v>46.4</v>
      </c>
      <c r="N17" s="21">
        <f t="shared" si="4"/>
        <v>0.00190207588626898</v>
      </c>
      <c r="O17" s="20" t="str">
        <f t="shared" si="5"/>
        <v>20</v>
      </c>
      <c r="P17" s="17">
        <v>0.0109953848058537</v>
      </c>
      <c r="Q17" s="20" t="str">
        <f t="shared" si="6"/>
        <v>20</v>
      </c>
      <c r="R17" s="23">
        <v>1</v>
      </c>
      <c r="S17" s="23">
        <v>0</v>
      </c>
      <c r="T17" s="23">
        <f t="shared" si="7"/>
        <v>1</v>
      </c>
      <c r="U17" s="23">
        <f t="shared" si="10"/>
        <v>12</v>
      </c>
      <c r="V17" s="20">
        <f t="shared" si="11"/>
        <v>97</v>
      </c>
      <c r="W17" s="15" t="str">
        <f t="shared" si="8"/>
        <v>A</v>
      </c>
      <c r="X17" s="21" t="str">
        <f t="shared" si="9"/>
        <v>25%</v>
      </c>
    </row>
    <row r="18" s="5" customFormat="1" ht="26" customHeight="1" spans="1:24">
      <c r="A18" s="23">
        <v>16</v>
      </c>
      <c r="B18" s="33" t="s">
        <v>41</v>
      </c>
      <c r="C18" s="23" t="s">
        <v>26</v>
      </c>
      <c r="D18" s="30">
        <v>541.8</v>
      </c>
      <c r="E18" s="30">
        <v>541.8</v>
      </c>
      <c r="F18" s="17">
        <f t="shared" si="0"/>
        <v>1</v>
      </c>
      <c r="G18" s="18">
        <f t="shared" si="1"/>
        <v>25</v>
      </c>
      <c r="H18" s="24">
        <v>-0.193261824290763</v>
      </c>
      <c r="I18" s="24">
        <v>-0.208107759781179</v>
      </c>
      <c r="J18" s="20" t="str">
        <f t="shared" si="2"/>
        <v>10</v>
      </c>
      <c r="K18" s="20" t="str">
        <f t="shared" si="3"/>
        <v>10</v>
      </c>
      <c r="L18" s="30">
        <v>541.8</v>
      </c>
      <c r="M18" s="23">
        <v>464</v>
      </c>
      <c r="N18" s="21">
        <f t="shared" si="4"/>
        <v>0.46132431895009</v>
      </c>
      <c r="O18" s="20" t="str">
        <f t="shared" si="5"/>
        <v>20</v>
      </c>
      <c r="P18" s="17">
        <v>0.000181937794707894</v>
      </c>
      <c r="Q18" s="20" t="str">
        <f t="shared" si="6"/>
        <v>20</v>
      </c>
      <c r="R18" s="23">
        <v>1</v>
      </c>
      <c r="S18" s="23">
        <v>0</v>
      </c>
      <c r="T18" s="23">
        <f t="shared" si="7"/>
        <v>1</v>
      </c>
      <c r="U18" s="23">
        <f t="shared" si="10"/>
        <v>12</v>
      </c>
      <c r="V18" s="20">
        <f t="shared" si="11"/>
        <v>97</v>
      </c>
      <c r="W18" s="15" t="str">
        <f t="shared" si="8"/>
        <v>A</v>
      </c>
      <c r="X18" s="21" t="str">
        <f t="shared" si="9"/>
        <v>25%</v>
      </c>
    </row>
    <row r="19" s="5" customFormat="1" ht="26" customHeight="1" spans="1:24">
      <c r="A19" s="23">
        <v>17</v>
      </c>
      <c r="B19" s="33" t="s">
        <v>42</v>
      </c>
      <c r="C19" s="23" t="s">
        <v>26</v>
      </c>
      <c r="D19" s="26">
        <v>4456.64</v>
      </c>
      <c r="E19" s="23">
        <v>2488.64</v>
      </c>
      <c r="F19" s="17">
        <f t="shared" si="0"/>
        <v>0.558411718245135</v>
      </c>
      <c r="G19" s="18">
        <f t="shared" si="1"/>
        <v>13.9602929561284</v>
      </c>
      <c r="H19" s="24">
        <v>-0.41470919076724</v>
      </c>
      <c r="I19" s="24">
        <v>-0.30221307690016</v>
      </c>
      <c r="J19" s="20" t="str">
        <f t="shared" si="2"/>
        <v>10</v>
      </c>
      <c r="K19" s="20" t="str">
        <f t="shared" si="3"/>
        <v>10</v>
      </c>
      <c r="L19" s="26">
        <v>4456.64</v>
      </c>
      <c r="M19" s="23">
        <v>0</v>
      </c>
      <c r="N19" s="21">
        <f t="shared" si="4"/>
        <v>0</v>
      </c>
      <c r="O19" s="20" t="str">
        <f t="shared" si="5"/>
        <v>20</v>
      </c>
      <c r="P19" s="17">
        <v>0.00172056757016709</v>
      </c>
      <c r="Q19" s="20" t="str">
        <f t="shared" si="6"/>
        <v>20</v>
      </c>
      <c r="R19" s="23">
        <v>1</v>
      </c>
      <c r="S19" s="23">
        <v>0</v>
      </c>
      <c r="T19" s="23">
        <f t="shared" si="7"/>
        <v>1</v>
      </c>
      <c r="U19" s="23">
        <f t="shared" si="10"/>
        <v>12</v>
      </c>
      <c r="V19" s="20">
        <f t="shared" si="11"/>
        <v>85.9602929561284</v>
      </c>
      <c r="W19" s="15" t="str">
        <f t="shared" si="8"/>
        <v>B</v>
      </c>
      <c r="X19" s="21" t="str">
        <f t="shared" si="9"/>
        <v>20%</v>
      </c>
    </row>
    <row r="20" s="5" customFormat="1" ht="26" customHeight="1" spans="1:24">
      <c r="A20" s="23">
        <v>18</v>
      </c>
      <c r="B20" s="33" t="s">
        <v>43</v>
      </c>
      <c r="C20" s="23" t="s">
        <v>26</v>
      </c>
      <c r="D20" s="26">
        <v>3654</v>
      </c>
      <c r="E20" s="23">
        <v>2958</v>
      </c>
      <c r="F20" s="17">
        <f t="shared" si="0"/>
        <v>0.80952380952381</v>
      </c>
      <c r="G20" s="18">
        <f t="shared" si="1"/>
        <v>20.2380952380952</v>
      </c>
      <c r="H20" s="24">
        <v>0.0334308373534848</v>
      </c>
      <c r="I20" s="24">
        <v>-0.130559930945196</v>
      </c>
      <c r="J20" s="20">
        <f t="shared" si="2"/>
        <v>9.16422906616288</v>
      </c>
      <c r="K20" s="20" t="str">
        <f t="shared" si="3"/>
        <v>10</v>
      </c>
      <c r="L20" s="26">
        <v>3654</v>
      </c>
      <c r="M20" s="23">
        <v>0</v>
      </c>
      <c r="N20" s="21">
        <f t="shared" si="4"/>
        <v>0</v>
      </c>
      <c r="O20" s="20" t="str">
        <f t="shared" si="5"/>
        <v>20</v>
      </c>
      <c r="P20" s="17">
        <v>0.00282230067803867</v>
      </c>
      <c r="Q20" s="20" t="str">
        <f t="shared" si="6"/>
        <v>20</v>
      </c>
      <c r="R20" s="23">
        <v>0</v>
      </c>
      <c r="S20" s="23">
        <v>0</v>
      </c>
      <c r="T20" s="23">
        <f t="shared" si="7"/>
        <v>0</v>
      </c>
      <c r="U20" s="23">
        <f t="shared" si="10"/>
        <v>15</v>
      </c>
      <c r="V20" s="20">
        <f t="shared" si="11"/>
        <v>94.4023243042581</v>
      </c>
      <c r="W20" s="15" t="str">
        <f t="shared" si="8"/>
        <v>A</v>
      </c>
      <c r="X20" s="21" t="str">
        <f t="shared" si="9"/>
        <v>25%</v>
      </c>
    </row>
    <row r="21" s="5" customFormat="1" ht="26" customHeight="1" spans="1:24">
      <c r="A21" s="23">
        <v>19</v>
      </c>
      <c r="B21" s="33" t="s">
        <v>36</v>
      </c>
      <c r="C21" s="23" t="s">
        <v>26</v>
      </c>
      <c r="D21" s="20">
        <v>2061295.09</v>
      </c>
      <c r="E21" s="23">
        <v>1570193.93</v>
      </c>
      <c r="F21" s="17">
        <f t="shared" si="0"/>
        <v>0.761751161984284</v>
      </c>
      <c r="G21" s="18">
        <f t="shared" si="1"/>
        <v>19.0437790496071</v>
      </c>
      <c r="H21" s="24">
        <v>-0.264412684141729</v>
      </c>
      <c r="I21" s="24">
        <v>-0.211347053220421</v>
      </c>
      <c r="J21" s="20" t="str">
        <f t="shared" si="2"/>
        <v>10</v>
      </c>
      <c r="K21" s="20" t="str">
        <f t="shared" si="3"/>
        <v>10</v>
      </c>
      <c r="L21" s="20">
        <v>2061295.09</v>
      </c>
      <c r="M21" s="23">
        <v>3374.6</v>
      </c>
      <c r="N21" s="21">
        <f t="shared" si="4"/>
        <v>0.0016344503027988</v>
      </c>
      <c r="O21" s="20" t="str">
        <f t="shared" si="5"/>
        <v>20</v>
      </c>
      <c r="P21" s="17">
        <v>0.000946402280168298</v>
      </c>
      <c r="Q21" s="20" t="str">
        <f t="shared" si="6"/>
        <v>20</v>
      </c>
      <c r="R21" s="23">
        <v>0</v>
      </c>
      <c r="S21" s="23">
        <v>0</v>
      </c>
      <c r="T21" s="23">
        <f t="shared" si="7"/>
        <v>0</v>
      </c>
      <c r="U21" s="23">
        <f t="shared" si="10"/>
        <v>15</v>
      </c>
      <c r="V21" s="20">
        <f t="shared" si="11"/>
        <v>94.0437790496071</v>
      </c>
      <c r="W21" s="15" t="str">
        <f t="shared" si="8"/>
        <v>A</v>
      </c>
      <c r="X21" s="21" t="str">
        <f t="shared" si="9"/>
        <v>25%</v>
      </c>
    </row>
    <row r="22" s="5" customFormat="1" ht="26" customHeight="1" spans="1:24">
      <c r="A22" s="23">
        <v>20</v>
      </c>
      <c r="B22" s="33" t="s">
        <v>37</v>
      </c>
      <c r="C22" s="23" t="s">
        <v>26</v>
      </c>
      <c r="D22" s="20">
        <v>2178.35</v>
      </c>
      <c r="E22" s="23">
        <v>0</v>
      </c>
      <c r="F22" s="17">
        <f t="shared" si="0"/>
        <v>0</v>
      </c>
      <c r="G22" s="18">
        <f t="shared" si="1"/>
        <v>0</v>
      </c>
      <c r="H22" s="24">
        <v>0</v>
      </c>
      <c r="I22" s="24">
        <v>0.745</v>
      </c>
      <c r="J22" s="20" t="str">
        <f t="shared" si="2"/>
        <v>10</v>
      </c>
      <c r="K22" s="20" t="str">
        <f t="shared" si="3"/>
        <v>0</v>
      </c>
      <c r="L22" s="26">
        <v>2178.35</v>
      </c>
      <c r="M22" s="23">
        <v>0</v>
      </c>
      <c r="N22" s="21">
        <f t="shared" si="4"/>
        <v>0</v>
      </c>
      <c r="O22" s="20" t="str">
        <f t="shared" si="5"/>
        <v>20</v>
      </c>
      <c r="P22" s="17">
        <v>2.84620341418936e-5</v>
      </c>
      <c r="Q22" s="20" t="str">
        <f t="shared" si="6"/>
        <v>20</v>
      </c>
      <c r="R22" s="23">
        <v>0</v>
      </c>
      <c r="S22" s="23">
        <v>0</v>
      </c>
      <c r="T22" s="23">
        <f t="shared" si="7"/>
        <v>0</v>
      </c>
      <c r="U22" s="23">
        <f t="shared" si="10"/>
        <v>15</v>
      </c>
      <c r="V22" s="20">
        <f t="shared" si="11"/>
        <v>65</v>
      </c>
      <c r="W22" s="15" t="str">
        <f t="shared" si="8"/>
        <v>D</v>
      </c>
      <c r="X22" s="21" t="str">
        <f t="shared" si="9"/>
        <v>10%</v>
      </c>
    </row>
    <row r="23" s="5" customFormat="1" ht="26" customHeight="1" spans="1:24">
      <c r="A23" s="23">
        <v>21</v>
      </c>
      <c r="B23" s="33" t="s">
        <v>30</v>
      </c>
      <c r="C23" s="23" t="s">
        <v>26</v>
      </c>
      <c r="D23" s="20">
        <v>243348.2</v>
      </c>
      <c r="E23" s="23">
        <v>12890</v>
      </c>
      <c r="F23" s="17">
        <f t="shared" si="0"/>
        <v>0.0529693665291134</v>
      </c>
      <c r="G23" s="18">
        <f t="shared" si="1"/>
        <v>1.32423416322784</v>
      </c>
      <c r="H23" s="24">
        <v>-0.222578513763293</v>
      </c>
      <c r="I23" s="24">
        <v>-0.0407050660164565</v>
      </c>
      <c r="J23" s="20" t="str">
        <f t="shared" si="2"/>
        <v>10</v>
      </c>
      <c r="K23" s="20" t="str">
        <f t="shared" si="3"/>
        <v>10</v>
      </c>
      <c r="L23" s="20">
        <v>243348.2</v>
      </c>
      <c r="M23" s="23">
        <v>0</v>
      </c>
      <c r="N23" s="21">
        <f t="shared" si="4"/>
        <v>0</v>
      </c>
      <c r="O23" s="20" t="str">
        <f t="shared" si="5"/>
        <v>20</v>
      </c>
      <c r="P23" s="17">
        <v>0.00594912407050868</v>
      </c>
      <c r="Q23" s="20" t="str">
        <f t="shared" si="6"/>
        <v>20</v>
      </c>
      <c r="R23" s="23">
        <v>0</v>
      </c>
      <c r="S23" s="23">
        <v>0</v>
      </c>
      <c r="T23" s="23">
        <f t="shared" si="7"/>
        <v>0</v>
      </c>
      <c r="U23" s="23">
        <f t="shared" si="10"/>
        <v>15</v>
      </c>
      <c r="V23" s="20">
        <f t="shared" si="11"/>
        <v>76.3242341632278</v>
      </c>
      <c r="W23" s="15" t="str">
        <f t="shared" si="8"/>
        <v>C</v>
      </c>
      <c r="X23" s="21" t="str">
        <f t="shared" si="9"/>
        <v>15%</v>
      </c>
    </row>
    <row r="24" s="5" customFormat="1" ht="26" customHeight="1" spans="1:24">
      <c r="A24" s="23">
        <v>22</v>
      </c>
      <c r="B24" s="33" t="s">
        <v>61</v>
      </c>
      <c r="C24" s="23" t="s">
        <v>26</v>
      </c>
      <c r="D24" s="20">
        <v>255414.57</v>
      </c>
      <c r="E24" s="23">
        <v>253960.57</v>
      </c>
      <c r="F24" s="17">
        <f t="shared" si="0"/>
        <v>0.994307294215831</v>
      </c>
      <c r="G24" s="18">
        <f t="shared" si="1"/>
        <v>24.8576823553958</v>
      </c>
      <c r="H24" s="24">
        <v>-0.1478</v>
      </c>
      <c r="I24" s="24">
        <v>-0.1422</v>
      </c>
      <c r="J24" s="20" t="str">
        <f t="shared" si="2"/>
        <v>10</v>
      </c>
      <c r="K24" s="20" t="str">
        <f t="shared" si="3"/>
        <v>10</v>
      </c>
      <c r="L24" s="25">
        <v>255414.57</v>
      </c>
      <c r="M24" s="23">
        <v>0</v>
      </c>
      <c r="N24" s="21">
        <f t="shared" si="4"/>
        <v>0</v>
      </c>
      <c r="O24" s="20" t="str">
        <f t="shared" si="5"/>
        <v>20</v>
      </c>
      <c r="P24" s="17">
        <v>0.00381983696166383</v>
      </c>
      <c r="Q24" s="20" t="str">
        <f t="shared" si="6"/>
        <v>20</v>
      </c>
      <c r="R24" s="23">
        <v>0</v>
      </c>
      <c r="S24" s="23">
        <v>0</v>
      </c>
      <c r="T24" s="23">
        <f t="shared" si="7"/>
        <v>0</v>
      </c>
      <c r="U24" s="23">
        <f t="shared" si="10"/>
        <v>15</v>
      </c>
      <c r="V24" s="20">
        <f t="shared" si="11"/>
        <v>99.8576823553958</v>
      </c>
      <c r="W24" s="15" t="str">
        <f t="shared" si="8"/>
        <v>A</v>
      </c>
      <c r="X24" s="21" t="str">
        <f t="shared" si="9"/>
        <v>25%</v>
      </c>
    </row>
    <row r="25" s="5" customFormat="1" ht="26" customHeight="1" spans="1:24">
      <c r="A25" s="23">
        <v>23</v>
      </c>
      <c r="B25" s="33" t="s">
        <v>63</v>
      </c>
      <c r="C25" s="23" t="s">
        <v>28</v>
      </c>
      <c r="D25" s="20">
        <v>2752.78</v>
      </c>
      <c r="E25" s="23">
        <v>0</v>
      </c>
      <c r="F25" s="17">
        <f t="shared" si="0"/>
        <v>0</v>
      </c>
      <c r="G25" s="18">
        <f t="shared" si="1"/>
        <v>0</v>
      </c>
      <c r="H25" s="24">
        <v>-0.7386</v>
      </c>
      <c r="I25" s="24">
        <v>-0.2448</v>
      </c>
      <c r="J25" s="20" t="str">
        <f t="shared" si="2"/>
        <v>10</v>
      </c>
      <c r="K25" s="20" t="str">
        <f t="shared" si="3"/>
        <v>10</v>
      </c>
      <c r="L25" s="25">
        <v>2752.78</v>
      </c>
      <c r="M25" s="15">
        <v>0</v>
      </c>
      <c r="N25" s="21">
        <f t="shared" si="4"/>
        <v>0</v>
      </c>
      <c r="O25" s="20" t="str">
        <f t="shared" si="5"/>
        <v>20</v>
      </c>
      <c r="P25" s="17">
        <v>0</v>
      </c>
      <c r="Q25" s="20" t="str">
        <f t="shared" si="6"/>
        <v>20</v>
      </c>
      <c r="R25" s="23">
        <v>0</v>
      </c>
      <c r="S25" s="23">
        <v>0</v>
      </c>
      <c r="T25" s="23">
        <f t="shared" si="7"/>
        <v>0</v>
      </c>
      <c r="U25" s="23">
        <f t="shared" si="10"/>
        <v>15</v>
      </c>
      <c r="V25" s="20">
        <f t="shared" si="11"/>
        <v>75</v>
      </c>
      <c r="W25" s="15" t="str">
        <f t="shared" si="8"/>
        <v>C</v>
      </c>
      <c r="X25" s="21" t="str">
        <f t="shared" si="9"/>
        <v>15%</v>
      </c>
    </row>
    <row r="26" s="5" customFormat="1" ht="26" customHeight="1" spans="1:24">
      <c r="A26" s="23">
        <v>24</v>
      </c>
      <c r="B26" s="33" t="s">
        <v>70</v>
      </c>
      <c r="C26" s="23" t="s">
        <v>26</v>
      </c>
      <c r="D26" s="26">
        <v>492</v>
      </c>
      <c r="E26" s="23">
        <v>0</v>
      </c>
      <c r="F26" s="17">
        <f t="shared" si="0"/>
        <v>0</v>
      </c>
      <c r="G26" s="18">
        <f t="shared" si="1"/>
        <v>0</v>
      </c>
      <c r="H26" s="24">
        <v>-0.3001</v>
      </c>
      <c r="I26" s="24">
        <v>-0.3109</v>
      </c>
      <c r="J26" s="20" t="str">
        <f t="shared" si="2"/>
        <v>10</v>
      </c>
      <c r="K26" s="20" t="str">
        <f t="shared" si="3"/>
        <v>10</v>
      </c>
      <c r="L26" s="26">
        <v>492</v>
      </c>
      <c r="M26" s="23">
        <v>464</v>
      </c>
      <c r="N26" s="21">
        <f t="shared" si="4"/>
        <v>0.485355648535565</v>
      </c>
      <c r="O26" s="20" t="str">
        <f t="shared" si="5"/>
        <v>20</v>
      </c>
      <c r="P26" s="17">
        <f>O26/M26</f>
        <v>0.0431034482758621</v>
      </c>
      <c r="Q26" s="20" t="str">
        <f t="shared" si="6"/>
        <v>20</v>
      </c>
      <c r="R26" s="23">
        <v>0</v>
      </c>
      <c r="S26" s="23">
        <v>0</v>
      </c>
      <c r="T26" s="23">
        <f t="shared" si="7"/>
        <v>0</v>
      </c>
      <c r="U26" s="23">
        <f t="shared" si="10"/>
        <v>15</v>
      </c>
      <c r="V26" s="20">
        <f t="shared" si="11"/>
        <v>75</v>
      </c>
      <c r="W26" s="15" t="str">
        <f t="shared" si="8"/>
        <v>C</v>
      </c>
      <c r="X26" s="21" t="str">
        <f t="shared" si="9"/>
        <v>15%</v>
      </c>
    </row>
    <row r="27" s="5" customFormat="1" ht="26" customHeight="1" spans="1:24">
      <c r="A27" s="23">
        <v>25</v>
      </c>
      <c r="B27" s="33" t="s">
        <v>62</v>
      </c>
      <c r="C27" s="23" t="s">
        <v>26</v>
      </c>
      <c r="D27" s="26">
        <v>606099.11</v>
      </c>
      <c r="E27" s="36">
        <v>227507.33</v>
      </c>
      <c r="F27" s="17">
        <f t="shared" si="0"/>
        <v>0.375363247109866</v>
      </c>
      <c r="G27" s="18">
        <f t="shared" si="1"/>
        <v>9.38408117774666</v>
      </c>
      <c r="H27" s="17">
        <v>-0.1747</v>
      </c>
      <c r="I27" s="17">
        <v>-0.1754</v>
      </c>
      <c r="J27" s="20" t="str">
        <f t="shared" si="2"/>
        <v>10</v>
      </c>
      <c r="K27" s="20" t="str">
        <f t="shared" si="3"/>
        <v>10</v>
      </c>
      <c r="L27" s="26">
        <v>606099.11</v>
      </c>
      <c r="M27" s="23">
        <v>6960</v>
      </c>
      <c r="N27" s="21">
        <f t="shared" si="4"/>
        <v>0.0113529020064639</v>
      </c>
      <c r="O27" s="20" t="str">
        <f t="shared" si="5"/>
        <v>20</v>
      </c>
      <c r="P27" s="17">
        <v>0.00222586271317598</v>
      </c>
      <c r="Q27" s="20" t="str">
        <f t="shared" si="6"/>
        <v>20</v>
      </c>
      <c r="R27" s="23">
        <v>0</v>
      </c>
      <c r="S27" s="23">
        <v>0</v>
      </c>
      <c r="T27" s="23">
        <f t="shared" si="7"/>
        <v>0</v>
      </c>
      <c r="U27" s="23">
        <f t="shared" si="10"/>
        <v>15</v>
      </c>
      <c r="V27" s="20">
        <f t="shared" si="11"/>
        <v>84.3840811777467</v>
      </c>
      <c r="W27" s="15" t="str">
        <f t="shared" si="8"/>
        <v>B</v>
      </c>
      <c r="X27" s="21" t="str">
        <f t="shared" si="9"/>
        <v>20%</v>
      </c>
    </row>
    <row r="28" s="5" customFormat="1" ht="26" customHeight="1" spans="1:24">
      <c r="A28" s="23">
        <v>26</v>
      </c>
      <c r="B28" s="33" t="s">
        <v>102</v>
      </c>
      <c r="C28" s="23" t="s">
        <v>28</v>
      </c>
      <c r="D28" s="20">
        <v>5049.4</v>
      </c>
      <c r="E28" s="23">
        <v>0</v>
      </c>
      <c r="F28" s="17">
        <f t="shared" si="0"/>
        <v>0</v>
      </c>
      <c r="G28" s="18">
        <f t="shared" si="1"/>
        <v>0</v>
      </c>
      <c r="H28" s="24">
        <v>-0.35</v>
      </c>
      <c r="I28" s="24">
        <v>-0.0557</v>
      </c>
      <c r="J28" s="20" t="str">
        <f t="shared" si="2"/>
        <v>10</v>
      </c>
      <c r="K28" s="20" t="str">
        <f t="shared" si="3"/>
        <v>10</v>
      </c>
      <c r="L28" s="20">
        <v>5049.4</v>
      </c>
      <c r="M28" s="23">
        <v>1524</v>
      </c>
      <c r="N28" s="21">
        <f t="shared" si="4"/>
        <v>0.231843490431132</v>
      </c>
      <c r="O28" s="20" t="str">
        <f t="shared" si="5"/>
        <v>20</v>
      </c>
      <c r="P28" s="17">
        <v>0</v>
      </c>
      <c r="Q28" s="20" t="str">
        <f t="shared" si="6"/>
        <v>20</v>
      </c>
      <c r="R28" s="23">
        <v>0</v>
      </c>
      <c r="S28" s="23">
        <v>0</v>
      </c>
      <c r="T28" s="23">
        <f t="shared" si="7"/>
        <v>0</v>
      </c>
      <c r="U28" s="23">
        <f t="shared" si="10"/>
        <v>15</v>
      </c>
      <c r="V28" s="20">
        <f t="shared" si="11"/>
        <v>75</v>
      </c>
      <c r="W28" s="15" t="str">
        <f t="shared" si="8"/>
        <v>C</v>
      </c>
      <c r="X28" s="21" t="str">
        <f t="shared" si="9"/>
        <v>15%</v>
      </c>
    </row>
    <row r="29" s="5" customFormat="1" ht="26" customHeight="1" spans="1:24">
      <c r="A29" s="23">
        <v>27</v>
      </c>
      <c r="B29" s="33" t="s">
        <v>59</v>
      </c>
      <c r="C29" s="23" t="s">
        <v>28</v>
      </c>
      <c r="D29" s="20">
        <v>7765.2</v>
      </c>
      <c r="E29" s="23">
        <v>0</v>
      </c>
      <c r="F29" s="17">
        <f t="shared" si="0"/>
        <v>0</v>
      </c>
      <c r="G29" s="18">
        <f t="shared" si="1"/>
        <v>0</v>
      </c>
      <c r="H29" s="37">
        <v>0</v>
      </c>
      <c r="I29" s="38">
        <v>0.5142</v>
      </c>
      <c r="J29" s="20" t="str">
        <f t="shared" si="2"/>
        <v>10</v>
      </c>
      <c r="K29" s="20" t="str">
        <f t="shared" si="3"/>
        <v>0</v>
      </c>
      <c r="L29" s="20">
        <v>7765.2</v>
      </c>
      <c r="M29" s="23">
        <v>0</v>
      </c>
      <c r="N29" s="21">
        <f t="shared" si="4"/>
        <v>0</v>
      </c>
      <c r="O29" s="20" t="str">
        <f t="shared" si="5"/>
        <v>20</v>
      </c>
      <c r="P29" s="17">
        <v>0</v>
      </c>
      <c r="Q29" s="20" t="str">
        <f t="shared" si="6"/>
        <v>20</v>
      </c>
      <c r="R29" s="23">
        <v>0</v>
      </c>
      <c r="S29" s="23">
        <v>0</v>
      </c>
      <c r="T29" s="23">
        <f t="shared" si="7"/>
        <v>0</v>
      </c>
      <c r="U29" s="23">
        <f t="shared" si="10"/>
        <v>15</v>
      </c>
      <c r="V29" s="20">
        <f t="shared" si="11"/>
        <v>65</v>
      </c>
      <c r="W29" s="15" t="str">
        <f t="shared" si="8"/>
        <v>D</v>
      </c>
      <c r="X29" s="21" t="str">
        <f t="shared" si="9"/>
        <v>10%</v>
      </c>
    </row>
    <row r="30" s="5" customFormat="1" ht="26" customHeight="1" spans="1:24">
      <c r="A30" s="23">
        <v>28</v>
      </c>
      <c r="B30" s="33" t="s">
        <v>103</v>
      </c>
      <c r="C30" s="23" t="s">
        <v>26</v>
      </c>
      <c r="D30" s="26">
        <v>21256.84</v>
      </c>
      <c r="E30" s="23">
        <v>0</v>
      </c>
      <c r="F30" s="17">
        <f t="shared" si="0"/>
        <v>0</v>
      </c>
      <c r="G30" s="18">
        <f t="shared" si="1"/>
        <v>0</v>
      </c>
      <c r="H30" s="24">
        <v>-0.3731</v>
      </c>
      <c r="I30" s="24">
        <v>0.1919</v>
      </c>
      <c r="J30" s="20" t="str">
        <f t="shared" si="2"/>
        <v>10</v>
      </c>
      <c r="K30" s="20">
        <f t="shared" si="3"/>
        <v>5.2025</v>
      </c>
      <c r="L30" s="26">
        <v>21256.84</v>
      </c>
      <c r="M30" s="23">
        <v>0</v>
      </c>
      <c r="N30" s="21">
        <f t="shared" si="4"/>
        <v>0</v>
      </c>
      <c r="O30" s="20" t="str">
        <f t="shared" si="5"/>
        <v>20</v>
      </c>
      <c r="P30" s="17">
        <v>5.58993668889879e-5</v>
      </c>
      <c r="Q30" s="20" t="str">
        <f t="shared" si="6"/>
        <v>20</v>
      </c>
      <c r="R30" s="23">
        <v>0</v>
      </c>
      <c r="S30" s="23">
        <v>0</v>
      </c>
      <c r="T30" s="23">
        <f t="shared" si="7"/>
        <v>0</v>
      </c>
      <c r="U30" s="23">
        <f t="shared" si="10"/>
        <v>15</v>
      </c>
      <c r="V30" s="20">
        <f t="shared" si="11"/>
        <v>70.2025</v>
      </c>
      <c r="W30" s="15" t="str">
        <f t="shared" si="8"/>
        <v>C</v>
      </c>
      <c r="X30" s="21" t="str">
        <f t="shared" si="9"/>
        <v>15%</v>
      </c>
    </row>
    <row r="31" s="5" customFormat="1" ht="26" customHeight="1" spans="1:24">
      <c r="A31" s="23">
        <v>29</v>
      </c>
      <c r="B31" s="33" t="s">
        <v>121</v>
      </c>
      <c r="C31" s="23" t="s">
        <v>26</v>
      </c>
      <c r="D31" s="26">
        <v>1261.15</v>
      </c>
      <c r="E31" s="23">
        <v>0</v>
      </c>
      <c r="F31" s="17">
        <f t="shared" si="0"/>
        <v>0</v>
      </c>
      <c r="G31" s="18">
        <f t="shared" si="1"/>
        <v>0</v>
      </c>
      <c r="H31" s="24">
        <v>0</v>
      </c>
      <c r="I31" s="24">
        <v>0.012</v>
      </c>
      <c r="J31" s="20" t="str">
        <f t="shared" si="2"/>
        <v>10</v>
      </c>
      <c r="K31" s="20">
        <f t="shared" si="3"/>
        <v>9.7</v>
      </c>
      <c r="L31" s="26">
        <v>1261.15</v>
      </c>
      <c r="M31" s="23">
        <v>0</v>
      </c>
      <c r="N31" s="21">
        <f t="shared" si="4"/>
        <v>0</v>
      </c>
      <c r="O31" s="20" t="str">
        <f t="shared" si="5"/>
        <v>20</v>
      </c>
      <c r="P31" s="17">
        <v>0</v>
      </c>
      <c r="Q31" s="20" t="str">
        <f t="shared" si="6"/>
        <v>20</v>
      </c>
      <c r="R31" s="23">
        <v>0</v>
      </c>
      <c r="S31" s="23">
        <v>0</v>
      </c>
      <c r="T31" s="23">
        <f t="shared" si="7"/>
        <v>0</v>
      </c>
      <c r="U31" s="23">
        <f t="shared" si="10"/>
        <v>15</v>
      </c>
      <c r="V31" s="20">
        <f t="shared" si="11"/>
        <v>74.7</v>
      </c>
      <c r="W31" s="15" t="str">
        <f t="shared" si="8"/>
        <v>C</v>
      </c>
      <c r="X31" s="21" t="str">
        <f t="shared" si="9"/>
        <v>15%</v>
      </c>
    </row>
    <row r="32" s="5" customFormat="1" ht="26" customHeight="1" spans="1:24">
      <c r="A32" s="23">
        <v>30</v>
      </c>
      <c r="B32" s="33" t="s">
        <v>66</v>
      </c>
      <c r="C32" s="23" t="s">
        <v>28</v>
      </c>
      <c r="D32" s="26">
        <v>14493.8</v>
      </c>
      <c r="E32" s="23">
        <v>0</v>
      </c>
      <c r="F32" s="17">
        <f t="shared" si="0"/>
        <v>0</v>
      </c>
      <c r="G32" s="18">
        <f t="shared" si="1"/>
        <v>0</v>
      </c>
      <c r="H32" s="24">
        <v>-0.0397</v>
      </c>
      <c r="I32" s="24">
        <v>-0.0879</v>
      </c>
      <c r="J32" s="20" t="str">
        <f t="shared" si="2"/>
        <v>10</v>
      </c>
      <c r="K32" s="20" t="str">
        <f t="shared" si="3"/>
        <v>10</v>
      </c>
      <c r="L32" s="26">
        <v>14493.8</v>
      </c>
      <c r="M32" s="23">
        <v>0</v>
      </c>
      <c r="N32" s="21">
        <f t="shared" si="4"/>
        <v>0</v>
      </c>
      <c r="O32" s="20" t="str">
        <f t="shared" si="5"/>
        <v>20</v>
      </c>
      <c r="P32" s="17">
        <v>0.00492098967243708</v>
      </c>
      <c r="Q32" s="20" t="str">
        <f t="shared" si="6"/>
        <v>20</v>
      </c>
      <c r="R32" s="23">
        <v>0</v>
      </c>
      <c r="S32" s="23">
        <v>0</v>
      </c>
      <c r="T32" s="23">
        <f t="shared" si="7"/>
        <v>0</v>
      </c>
      <c r="U32" s="23">
        <f t="shared" si="10"/>
        <v>15</v>
      </c>
      <c r="V32" s="20">
        <f t="shared" si="11"/>
        <v>75</v>
      </c>
      <c r="W32" s="15" t="str">
        <f t="shared" si="8"/>
        <v>C</v>
      </c>
      <c r="X32" s="21" t="str">
        <f t="shared" si="9"/>
        <v>15%</v>
      </c>
    </row>
    <row r="33" s="5" customFormat="1" ht="26" customHeight="1" spans="1:24">
      <c r="A33" s="23">
        <v>31</v>
      </c>
      <c r="B33" s="33" t="s">
        <v>60</v>
      </c>
      <c r="C33" s="23" t="s">
        <v>26</v>
      </c>
      <c r="D33" s="20">
        <v>3210</v>
      </c>
      <c r="E33" s="23">
        <v>0</v>
      </c>
      <c r="F33" s="17">
        <f t="shared" si="0"/>
        <v>0</v>
      </c>
      <c r="G33" s="18">
        <f t="shared" si="1"/>
        <v>0</v>
      </c>
      <c r="H33" s="24">
        <v>-0.4329</v>
      </c>
      <c r="I33" s="24">
        <v>-0.3569</v>
      </c>
      <c r="J33" s="20" t="str">
        <f t="shared" si="2"/>
        <v>10</v>
      </c>
      <c r="K33" s="20" t="str">
        <f t="shared" si="3"/>
        <v>10</v>
      </c>
      <c r="L33" s="25">
        <v>3210</v>
      </c>
      <c r="M33" s="23">
        <v>0</v>
      </c>
      <c r="N33" s="21">
        <f t="shared" si="4"/>
        <v>0</v>
      </c>
      <c r="O33" s="20" t="str">
        <f t="shared" si="5"/>
        <v>20</v>
      </c>
      <c r="P33" s="17">
        <v>0.000674753406307015</v>
      </c>
      <c r="Q33" s="20" t="str">
        <f t="shared" si="6"/>
        <v>20</v>
      </c>
      <c r="R33" s="23">
        <v>0</v>
      </c>
      <c r="S33" s="23">
        <v>0</v>
      </c>
      <c r="T33" s="23">
        <f t="shared" si="7"/>
        <v>0</v>
      </c>
      <c r="U33" s="23">
        <f t="shared" si="10"/>
        <v>15</v>
      </c>
      <c r="V33" s="20">
        <f t="shared" si="11"/>
        <v>75</v>
      </c>
      <c r="W33" s="15" t="str">
        <f t="shared" si="8"/>
        <v>C</v>
      </c>
      <c r="X33" s="21" t="str">
        <f t="shared" si="9"/>
        <v>15%</v>
      </c>
    </row>
    <row r="34" s="5" customFormat="1" ht="26" customHeight="1" spans="1:24">
      <c r="A34" s="23">
        <v>32</v>
      </c>
      <c r="B34" s="39" t="s">
        <v>71</v>
      </c>
      <c r="C34" s="23" t="s">
        <v>26</v>
      </c>
      <c r="D34" s="20">
        <v>8007.08</v>
      </c>
      <c r="E34" s="23">
        <v>0</v>
      </c>
      <c r="F34" s="17">
        <f t="shared" si="0"/>
        <v>0</v>
      </c>
      <c r="G34" s="18">
        <f t="shared" si="1"/>
        <v>0</v>
      </c>
      <c r="H34" s="38">
        <v>-0.316</v>
      </c>
      <c r="I34" s="38">
        <v>-0.2398</v>
      </c>
      <c r="J34" s="20" t="str">
        <f t="shared" si="2"/>
        <v>10</v>
      </c>
      <c r="K34" s="20" t="str">
        <f t="shared" si="3"/>
        <v>10</v>
      </c>
      <c r="L34" s="25">
        <v>8007.08</v>
      </c>
      <c r="M34" s="23">
        <v>0</v>
      </c>
      <c r="N34" s="21">
        <f t="shared" si="4"/>
        <v>0</v>
      </c>
      <c r="O34" s="20" t="str">
        <f t="shared" si="5"/>
        <v>20</v>
      </c>
      <c r="P34" s="17">
        <v>0</v>
      </c>
      <c r="Q34" s="20" t="str">
        <f t="shared" si="6"/>
        <v>20</v>
      </c>
      <c r="R34" s="23">
        <v>0</v>
      </c>
      <c r="S34" s="23">
        <v>0</v>
      </c>
      <c r="T34" s="23">
        <f t="shared" si="7"/>
        <v>0</v>
      </c>
      <c r="U34" s="23">
        <f t="shared" si="10"/>
        <v>15</v>
      </c>
      <c r="V34" s="20">
        <f t="shared" si="11"/>
        <v>75</v>
      </c>
      <c r="W34" s="15" t="str">
        <f t="shared" si="8"/>
        <v>C</v>
      </c>
      <c r="X34" s="21" t="str">
        <f t="shared" si="9"/>
        <v>15%</v>
      </c>
    </row>
    <row r="35" s="5" customFormat="1" ht="26" customHeight="1" spans="1:24">
      <c r="A35" s="23">
        <v>33</v>
      </c>
      <c r="B35" s="33" t="s">
        <v>69</v>
      </c>
      <c r="C35" s="23" t="s">
        <v>28</v>
      </c>
      <c r="D35" s="20">
        <v>15133.6</v>
      </c>
      <c r="E35" s="23">
        <v>0</v>
      </c>
      <c r="F35" s="17">
        <f t="shared" si="0"/>
        <v>0</v>
      </c>
      <c r="G35" s="18">
        <f t="shared" si="1"/>
        <v>0</v>
      </c>
      <c r="H35" s="24">
        <v>-0.005</v>
      </c>
      <c r="I35" s="24">
        <v>-0.0026</v>
      </c>
      <c r="J35" s="20" t="str">
        <f t="shared" si="2"/>
        <v>10</v>
      </c>
      <c r="K35" s="20" t="str">
        <f t="shared" si="3"/>
        <v>10</v>
      </c>
      <c r="L35" s="20">
        <v>15133.6</v>
      </c>
      <c r="M35" s="23">
        <v>0</v>
      </c>
      <c r="N35" s="21">
        <f t="shared" si="4"/>
        <v>0</v>
      </c>
      <c r="O35" s="20" t="str">
        <f t="shared" si="5"/>
        <v>20</v>
      </c>
      <c r="P35" s="17">
        <v>0.000117067497667682</v>
      </c>
      <c r="Q35" s="20" t="str">
        <f t="shared" si="6"/>
        <v>20</v>
      </c>
      <c r="R35" s="23">
        <v>0</v>
      </c>
      <c r="S35" s="23">
        <v>0</v>
      </c>
      <c r="T35" s="23">
        <f t="shared" si="7"/>
        <v>0</v>
      </c>
      <c r="U35" s="23">
        <f t="shared" si="10"/>
        <v>15</v>
      </c>
      <c r="V35" s="20">
        <f t="shared" si="11"/>
        <v>75</v>
      </c>
      <c r="W35" s="15" t="str">
        <f t="shared" si="8"/>
        <v>C</v>
      </c>
      <c r="X35" s="21" t="str">
        <f t="shared" si="9"/>
        <v>15%</v>
      </c>
    </row>
    <row r="36" s="5" customFormat="1" ht="26" customHeight="1" spans="1:24">
      <c r="A36" s="23">
        <v>34</v>
      </c>
      <c r="B36" s="33" t="s">
        <v>73</v>
      </c>
      <c r="C36" s="23" t="s">
        <v>26</v>
      </c>
      <c r="D36" s="20">
        <v>8369.4</v>
      </c>
      <c r="E36" s="23">
        <v>0</v>
      </c>
      <c r="F36" s="17">
        <f t="shared" si="0"/>
        <v>0</v>
      </c>
      <c r="G36" s="18">
        <f t="shared" si="1"/>
        <v>0</v>
      </c>
      <c r="H36" s="24">
        <v>-0.1368</v>
      </c>
      <c r="I36" s="24">
        <v>-0.0796</v>
      </c>
      <c r="J36" s="20" t="str">
        <f t="shared" si="2"/>
        <v>10</v>
      </c>
      <c r="K36" s="20" t="str">
        <f t="shared" si="3"/>
        <v>10</v>
      </c>
      <c r="L36" s="20">
        <v>8369.4</v>
      </c>
      <c r="M36" s="23">
        <v>116</v>
      </c>
      <c r="N36" s="21">
        <f t="shared" si="4"/>
        <v>0.0136705399863295</v>
      </c>
      <c r="O36" s="20" t="str">
        <f t="shared" si="5"/>
        <v>20</v>
      </c>
      <c r="P36" s="17">
        <v>0.00106485640065491</v>
      </c>
      <c r="Q36" s="20" t="str">
        <f t="shared" si="6"/>
        <v>20</v>
      </c>
      <c r="R36" s="23">
        <v>0</v>
      </c>
      <c r="S36" s="23">
        <v>0</v>
      </c>
      <c r="T36" s="23">
        <f t="shared" si="7"/>
        <v>0</v>
      </c>
      <c r="U36" s="23">
        <f t="shared" ref="U36:U67" si="12">IF(T36&gt;=5,"0",0.15*(100-20*T36))</f>
        <v>15</v>
      </c>
      <c r="V36" s="20">
        <f t="shared" ref="V36:V67" si="13">G36+J36+K36+O36+Q36+U36</f>
        <v>75</v>
      </c>
      <c r="W36" s="15" t="str">
        <f t="shared" si="8"/>
        <v>C</v>
      </c>
      <c r="X36" s="21" t="str">
        <f t="shared" si="9"/>
        <v>15%</v>
      </c>
    </row>
    <row r="37" s="5" customFormat="1" ht="26" customHeight="1" spans="1:24">
      <c r="A37" s="23">
        <v>35</v>
      </c>
      <c r="B37" s="33" t="s">
        <v>67</v>
      </c>
      <c r="C37" s="23" t="s">
        <v>26</v>
      </c>
      <c r="D37" s="20">
        <v>22655.24</v>
      </c>
      <c r="E37" s="23">
        <v>0</v>
      </c>
      <c r="F37" s="17">
        <f t="shared" si="0"/>
        <v>0</v>
      </c>
      <c r="G37" s="18">
        <f t="shared" si="1"/>
        <v>0</v>
      </c>
      <c r="H37" s="24">
        <v>-0.39</v>
      </c>
      <c r="I37" s="24">
        <v>-0.339</v>
      </c>
      <c r="J37" s="20" t="str">
        <f t="shared" si="2"/>
        <v>10</v>
      </c>
      <c r="K37" s="20" t="str">
        <f t="shared" si="3"/>
        <v>10</v>
      </c>
      <c r="L37" s="25">
        <v>22655.24</v>
      </c>
      <c r="M37" s="23">
        <v>696</v>
      </c>
      <c r="N37" s="21">
        <f t="shared" si="4"/>
        <v>0.0298056976845769</v>
      </c>
      <c r="O37" s="20" t="str">
        <f t="shared" si="5"/>
        <v>20</v>
      </c>
      <c r="P37" s="17">
        <v>0</v>
      </c>
      <c r="Q37" s="20" t="str">
        <f t="shared" si="6"/>
        <v>20</v>
      </c>
      <c r="R37" s="23">
        <v>0</v>
      </c>
      <c r="S37" s="23">
        <v>0</v>
      </c>
      <c r="T37" s="23">
        <f t="shared" si="7"/>
        <v>0</v>
      </c>
      <c r="U37" s="23">
        <f t="shared" si="12"/>
        <v>15</v>
      </c>
      <c r="V37" s="20">
        <f t="shared" si="13"/>
        <v>75</v>
      </c>
      <c r="W37" s="15" t="str">
        <f t="shared" si="8"/>
        <v>C</v>
      </c>
      <c r="X37" s="21" t="str">
        <f t="shared" si="9"/>
        <v>15%</v>
      </c>
    </row>
    <row r="38" s="5" customFormat="1" ht="26" customHeight="1" spans="1:24">
      <c r="A38" s="23">
        <v>36</v>
      </c>
      <c r="B38" s="33" t="s">
        <v>64</v>
      </c>
      <c r="C38" s="23" t="s">
        <v>26</v>
      </c>
      <c r="D38" s="20">
        <v>145734.14</v>
      </c>
      <c r="E38" s="23">
        <v>59702.76</v>
      </c>
      <c r="F38" s="17">
        <f t="shared" si="0"/>
        <v>0.409669004119419</v>
      </c>
      <c r="G38" s="18">
        <f t="shared" si="1"/>
        <v>10.2417251029855</v>
      </c>
      <c r="H38" s="17">
        <v>-0.2408</v>
      </c>
      <c r="I38" s="17">
        <v>-0.2091</v>
      </c>
      <c r="J38" s="20" t="str">
        <f t="shared" si="2"/>
        <v>10</v>
      </c>
      <c r="K38" s="20" t="str">
        <f t="shared" si="3"/>
        <v>10</v>
      </c>
      <c r="L38" s="20">
        <v>145734.14</v>
      </c>
      <c r="M38" s="23">
        <v>0</v>
      </c>
      <c r="N38" s="21">
        <f t="shared" si="4"/>
        <v>0</v>
      </c>
      <c r="O38" s="20" t="str">
        <f t="shared" si="5"/>
        <v>20</v>
      </c>
      <c r="P38" s="17">
        <v>0.00152100903261866</v>
      </c>
      <c r="Q38" s="20" t="str">
        <f t="shared" si="6"/>
        <v>20</v>
      </c>
      <c r="R38" s="23">
        <v>0</v>
      </c>
      <c r="S38" s="23">
        <v>0</v>
      </c>
      <c r="T38" s="23">
        <f t="shared" si="7"/>
        <v>0</v>
      </c>
      <c r="U38" s="23">
        <f t="shared" si="12"/>
        <v>15</v>
      </c>
      <c r="V38" s="20">
        <f t="shared" si="13"/>
        <v>85.2417251029855</v>
      </c>
      <c r="W38" s="15" t="str">
        <f t="shared" si="8"/>
        <v>B</v>
      </c>
      <c r="X38" s="21" t="str">
        <f t="shared" si="9"/>
        <v>20%</v>
      </c>
    </row>
    <row r="39" s="5" customFormat="1" ht="26" customHeight="1" spans="1:24">
      <c r="A39" s="23">
        <v>37</v>
      </c>
      <c r="B39" s="33" t="s">
        <v>68</v>
      </c>
      <c r="C39" s="23" t="s">
        <v>28</v>
      </c>
      <c r="D39" s="26">
        <v>4026.4</v>
      </c>
      <c r="E39" s="23">
        <v>0</v>
      </c>
      <c r="F39" s="17">
        <f t="shared" si="0"/>
        <v>0</v>
      </c>
      <c r="G39" s="18">
        <f t="shared" si="1"/>
        <v>0</v>
      </c>
      <c r="H39" s="40">
        <v>-0.1846</v>
      </c>
      <c r="I39" s="40">
        <v>-0.236</v>
      </c>
      <c r="J39" s="20" t="str">
        <f t="shared" si="2"/>
        <v>10</v>
      </c>
      <c r="K39" s="20" t="str">
        <f t="shared" si="3"/>
        <v>10</v>
      </c>
      <c r="L39" s="26">
        <v>4026.4</v>
      </c>
      <c r="M39" s="23">
        <v>0</v>
      </c>
      <c r="N39" s="21">
        <f t="shared" si="4"/>
        <v>0</v>
      </c>
      <c r="O39" s="20" t="str">
        <f t="shared" si="5"/>
        <v>20</v>
      </c>
      <c r="P39" s="17">
        <v>0</v>
      </c>
      <c r="Q39" s="20" t="str">
        <f t="shared" si="6"/>
        <v>20</v>
      </c>
      <c r="R39" s="23">
        <v>0</v>
      </c>
      <c r="S39" s="23">
        <v>0</v>
      </c>
      <c r="T39" s="23">
        <f t="shared" si="7"/>
        <v>0</v>
      </c>
      <c r="U39" s="23">
        <f t="shared" si="12"/>
        <v>15</v>
      </c>
      <c r="V39" s="20">
        <f t="shared" si="13"/>
        <v>75</v>
      </c>
      <c r="W39" s="15" t="str">
        <f t="shared" si="8"/>
        <v>C</v>
      </c>
      <c r="X39" s="21" t="str">
        <f t="shared" si="9"/>
        <v>15%</v>
      </c>
    </row>
    <row r="40" s="5" customFormat="1" ht="26" customHeight="1" spans="1:24">
      <c r="A40" s="23">
        <v>38</v>
      </c>
      <c r="B40" s="33" t="s">
        <v>65</v>
      </c>
      <c r="C40" s="23" t="s">
        <v>28</v>
      </c>
      <c r="D40" s="20">
        <v>1535.28</v>
      </c>
      <c r="E40" s="23">
        <v>0</v>
      </c>
      <c r="F40" s="17">
        <f t="shared" si="0"/>
        <v>0</v>
      </c>
      <c r="G40" s="18">
        <f t="shared" si="1"/>
        <v>0</v>
      </c>
      <c r="H40" s="24">
        <v>-0.26</v>
      </c>
      <c r="I40" s="24">
        <v>-0.27</v>
      </c>
      <c r="J40" s="20" t="str">
        <f t="shared" si="2"/>
        <v>10</v>
      </c>
      <c r="K40" s="20" t="str">
        <f t="shared" si="3"/>
        <v>10</v>
      </c>
      <c r="L40" s="20">
        <v>1535.28</v>
      </c>
      <c r="M40" s="23">
        <v>2070</v>
      </c>
      <c r="N40" s="21">
        <f t="shared" si="4"/>
        <v>0.574157901744109</v>
      </c>
      <c r="O40" s="20">
        <f t="shared" si="5"/>
        <v>15.5505258953535</v>
      </c>
      <c r="P40" s="17">
        <v>0.00782702907308248</v>
      </c>
      <c r="Q40" s="20" t="str">
        <f t="shared" si="6"/>
        <v>20</v>
      </c>
      <c r="R40" s="23">
        <v>0</v>
      </c>
      <c r="S40" s="23">
        <v>0</v>
      </c>
      <c r="T40" s="23">
        <f t="shared" si="7"/>
        <v>0</v>
      </c>
      <c r="U40" s="23">
        <f t="shared" si="12"/>
        <v>15</v>
      </c>
      <c r="V40" s="20">
        <f t="shared" si="13"/>
        <v>70.5505258953535</v>
      </c>
      <c r="W40" s="15" t="str">
        <f t="shared" si="8"/>
        <v>C</v>
      </c>
      <c r="X40" s="21" t="str">
        <f t="shared" si="9"/>
        <v>15%</v>
      </c>
    </row>
    <row r="41" s="5" customFormat="1" ht="26" customHeight="1" spans="1:24">
      <c r="A41" s="23">
        <v>39</v>
      </c>
      <c r="B41" s="33" t="s">
        <v>72</v>
      </c>
      <c r="C41" s="23" t="s">
        <v>28</v>
      </c>
      <c r="D41" s="20">
        <v>4526.4</v>
      </c>
      <c r="E41" s="23">
        <v>0</v>
      </c>
      <c r="F41" s="17">
        <f t="shared" si="0"/>
        <v>0</v>
      </c>
      <c r="G41" s="18">
        <f t="shared" si="1"/>
        <v>0</v>
      </c>
      <c r="H41" s="24">
        <v>-0.16</v>
      </c>
      <c r="I41" s="24">
        <v>-0.36</v>
      </c>
      <c r="J41" s="20" t="str">
        <f t="shared" si="2"/>
        <v>10</v>
      </c>
      <c r="K41" s="20" t="str">
        <f t="shared" si="3"/>
        <v>10</v>
      </c>
      <c r="L41" s="25">
        <v>4526.4</v>
      </c>
      <c r="M41" s="23">
        <v>0</v>
      </c>
      <c r="N41" s="21">
        <f t="shared" si="4"/>
        <v>0</v>
      </c>
      <c r="O41" s="20" t="str">
        <f t="shared" si="5"/>
        <v>20</v>
      </c>
      <c r="P41" s="17">
        <v>0.000850570821526587</v>
      </c>
      <c r="Q41" s="20" t="str">
        <f t="shared" si="6"/>
        <v>20</v>
      </c>
      <c r="R41" s="23">
        <v>0</v>
      </c>
      <c r="S41" s="23">
        <v>0</v>
      </c>
      <c r="T41" s="23">
        <f t="shared" si="7"/>
        <v>0</v>
      </c>
      <c r="U41" s="23">
        <f t="shared" si="12"/>
        <v>15</v>
      </c>
      <c r="V41" s="20">
        <f t="shared" si="13"/>
        <v>75</v>
      </c>
      <c r="W41" s="15" t="str">
        <f t="shared" si="8"/>
        <v>C</v>
      </c>
      <c r="X41" s="21" t="str">
        <f t="shared" si="9"/>
        <v>15%</v>
      </c>
    </row>
    <row r="42" s="5" customFormat="1" ht="26" customHeight="1" spans="1:24">
      <c r="A42" s="23">
        <v>40</v>
      </c>
      <c r="B42" s="33" t="s">
        <v>53</v>
      </c>
      <c r="C42" s="23" t="s">
        <v>26</v>
      </c>
      <c r="D42" s="20">
        <v>778831.16</v>
      </c>
      <c r="E42" s="23">
        <v>278773.06</v>
      </c>
      <c r="F42" s="17">
        <f t="shared" si="0"/>
        <v>0.357937733256589</v>
      </c>
      <c r="G42" s="18">
        <f t="shared" si="1"/>
        <v>8.94844333141473</v>
      </c>
      <c r="H42" s="17">
        <v>-0.1389</v>
      </c>
      <c r="I42" s="17">
        <v>-0.0028</v>
      </c>
      <c r="J42" s="20" t="str">
        <f t="shared" si="2"/>
        <v>10</v>
      </c>
      <c r="K42" s="20" t="str">
        <f t="shared" si="3"/>
        <v>10</v>
      </c>
      <c r="L42" s="25">
        <v>778831.16</v>
      </c>
      <c r="M42" s="23">
        <v>0</v>
      </c>
      <c r="N42" s="21">
        <f t="shared" si="4"/>
        <v>0</v>
      </c>
      <c r="O42" s="20" t="str">
        <f t="shared" si="5"/>
        <v>20</v>
      </c>
      <c r="P42" s="17">
        <v>0.00814269667740941</v>
      </c>
      <c r="Q42" s="20" t="str">
        <f t="shared" si="6"/>
        <v>20</v>
      </c>
      <c r="R42" s="23">
        <v>0</v>
      </c>
      <c r="S42" s="23">
        <v>0</v>
      </c>
      <c r="T42" s="23">
        <f t="shared" si="7"/>
        <v>0</v>
      </c>
      <c r="U42" s="23">
        <f t="shared" si="12"/>
        <v>15</v>
      </c>
      <c r="V42" s="20">
        <f t="shared" si="13"/>
        <v>83.9484433314147</v>
      </c>
      <c r="W42" s="15" t="str">
        <f t="shared" si="8"/>
        <v>B</v>
      </c>
      <c r="X42" s="21" t="str">
        <f t="shared" si="9"/>
        <v>20%</v>
      </c>
    </row>
    <row r="43" s="5" customFormat="1" ht="26" customHeight="1" spans="1:24">
      <c r="A43" s="23">
        <v>41</v>
      </c>
      <c r="B43" s="33" t="s">
        <v>48</v>
      </c>
      <c r="C43" s="23" t="s">
        <v>26</v>
      </c>
      <c r="D43" s="20">
        <v>7307.82</v>
      </c>
      <c r="E43" s="20">
        <v>7307.82</v>
      </c>
      <c r="F43" s="17">
        <f t="shared" si="0"/>
        <v>1</v>
      </c>
      <c r="G43" s="18">
        <f t="shared" si="1"/>
        <v>25</v>
      </c>
      <c r="H43" s="17">
        <v>-0.3997</v>
      </c>
      <c r="I43" s="17">
        <v>0.1161</v>
      </c>
      <c r="J43" s="20" t="str">
        <f t="shared" si="2"/>
        <v>10</v>
      </c>
      <c r="K43" s="20">
        <f t="shared" si="3"/>
        <v>7.0975</v>
      </c>
      <c r="L43" s="25">
        <v>7307.82</v>
      </c>
      <c r="M43" s="15">
        <v>92.8</v>
      </c>
      <c r="N43" s="21">
        <f t="shared" si="4"/>
        <v>0.0125394899346271</v>
      </c>
      <c r="O43" s="20" t="str">
        <f t="shared" si="5"/>
        <v>20</v>
      </c>
      <c r="P43" s="17">
        <v>0.00456719863126959</v>
      </c>
      <c r="Q43" s="20" t="str">
        <f t="shared" si="6"/>
        <v>20</v>
      </c>
      <c r="R43" s="23">
        <v>0</v>
      </c>
      <c r="S43" s="23">
        <v>0</v>
      </c>
      <c r="T43" s="23">
        <f t="shared" si="7"/>
        <v>0</v>
      </c>
      <c r="U43" s="23">
        <f t="shared" si="12"/>
        <v>15</v>
      </c>
      <c r="V43" s="20">
        <f t="shared" si="13"/>
        <v>97.0975</v>
      </c>
      <c r="W43" s="15" t="str">
        <f t="shared" si="8"/>
        <v>A</v>
      </c>
      <c r="X43" s="21" t="str">
        <f t="shared" si="9"/>
        <v>25%</v>
      </c>
    </row>
    <row r="44" s="5" customFormat="1" ht="26" customHeight="1" spans="1:24">
      <c r="A44" s="23">
        <v>42</v>
      </c>
      <c r="B44" s="33" t="s">
        <v>58</v>
      </c>
      <c r="C44" s="23" t="s">
        <v>26</v>
      </c>
      <c r="D44" s="20">
        <v>21863.08</v>
      </c>
      <c r="E44" s="23">
        <v>7209.58</v>
      </c>
      <c r="F44" s="17">
        <f t="shared" si="0"/>
        <v>0.32976049120252</v>
      </c>
      <c r="G44" s="18">
        <f t="shared" si="1"/>
        <v>8.24401228006301</v>
      </c>
      <c r="H44" s="24">
        <v>-0.396975533304519</v>
      </c>
      <c r="I44" s="24">
        <v>-0.146503789335536</v>
      </c>
      <c r="J44" s="20" t="str">
        <f t="shared" si="2"/>
        <v>10</v>
      </c>
      <c r="K44" s="20" t="str">
        <f t="shared" si="3"/>
        <v>10</v>
      </c>
      <c r="L44" s="20">
        <v>21863.08</v>
      </c>
      <c r="M44" s="15">
        <v>0</v>
      </c>
      <c r="N44" s="21">
        <f t="shared" si="4"/>
        <v>0</v>
      </c>
      <c r="O44" s="20" t="str">
        <f t="shared" si="5"/>
        <v>20</v>
      </c>
      <c r="P44" s="17">
        <v>0.00327339557144278</v>
      </c>
      <c r="Q44" s="20" t="str">
        <f t="shared" si="6"/>
        <v>20</v>
      </c>
      <c r="R44" s="23">
        <v>0</v>
      </c>
      <c r="S44" s="23">
        <v>0</v>
      </c>
      <c r="T44" s="23">
        <f t="shared" si="7"/>
        <v>0</v>
      </c>
      <c r="U44" s="23">
        <f t="shared" si="12"/>
        <v>15</v>
      </c>
      <c r="V44" s="20">
        <f t="shared" si="13"/>
        <v>83.244012280063</v>
      </c>
      <c r="W44" s="15" t="str">
        <f t="shared" si="8"/>
        <v>B</v>
      </c>
      <c r="X44" s="21" t="str">
        <f t="shared" si="9"/>
        <v>20%</v>
      </c>
    </row>
    <row r="45" s="5" customFormat="1" ht="26" customHeight="1" spans="1:24">
      <c r="A45" s="23">
        <v>43</v>
      </c>
      <c r="B45" s="33" t="s">
        <v>55</v>
      </c>
      <c r="C45" s="23" t="s">
        <v>26</v>
      </c>
      <c r="D45" s="20">
        <v>24026.1</v>
      </c>
      <c r="E45" s="23">
        <v>21959.7</v>
      </c>
      <c r="F45" s="17">
        <f t="shared" si="0"/>
        <v>0.913993532033913</v>
      </c>
      <c r="G45" s="18">
        <f t="shared" si="1"/>
        <v>22.8498383008478</v>
      </c>
      <c r="H45" s="24">
        <v>-0.63</v>
      </c>
      <c r="I45" s="24">
        <v>-0.43</v>
      </c>
      <c r="J45" s="20" t="str">
        <f t="shared" si="2"/>
        <v>10</v>
      </c>
      <c r="K45" s="20" t="str">
        <f t="shared" si="3"/>
        <v>10</v>
      </c>
      <c r="L45" s="20">
        <v>24026.1</v>
      </c>
      <c r="M45" s="15">
        <v>0</v>
      </c>
      <c r="N45" s="21">
        <f t="shared" si="4"/>
        <v>0</v>
      </c>
      <c r="O45" s="20" t="str">
        <f t="shared" si="5"/>
        <v>20</v>
      </c>
      <c r="P45" s="17">
        <v>0.0114691629511849</v>
      </c>
      <c r="Q45" s="20" t="str">
        <f t="shared" si="6"/>
        <v>20</v>
      </c>
      <c r="R45" s="23">
        <v>0</v>
      </c>
      <c r="S45" s="23">
        <v>0</v>
      </c>
      <c r="T45" s="23">
        <f t="shared" si="7"/>
        <v>0</v>
      </c>
      <c r="U45" s="23">
        <f t="shared" si="12"/>
        <v>15</v>
      </c>
      <c r="V45" s="20">
        <f t="shared" si="13"/>
        <v>97.8498383008478</v>
      </c>
      <c r="W45" s="15" t="str">
        <f t="shared" si="8"/>
        <v>A</v>
      </c>
      <c r="X45" s="21" t="str">
        <f t="shared" si="9"/>
        <v>25%</v>
      </c>
    </row>
    <row r="46" s="5" customFormat="1" ht="26" customHeight="1" spans="1:24">
      <c r="A46" s="23">
        <v>44</v>
      </c>
      <c r="B46" s="33" t="s">
        <v>52</v>
      </c>
      <c r="C46" s="23" t="s">
        <v>26</v>
      </c>
      <c r="D46" s="20">
        <v>183.8</v>
      </c>
      <c r="E46" s="23">
        <v>183.8</v>
      </c>
      <c r="F46" s="17">
        <f t="shared" si="0"/>
        <v>1</v>
      </c>
      <c r="G46" s="18">
        <f t="shared" si="1"/>
        <v>25</v>
      </c>
      <c r="H46" s="24">
        <v>-0.281</v>
      </c>
      <c r="I46" s="24">
        <v>-0.2483</v>
      </c>
      <c r="J46" s="20" t="str">
        <f t="shared" si="2"/>
        <v>10</v>
      </c>
      <c r="K46" s="20" t="str">
        <f t="shared" si="3"/>
        <v>10</v>
      </c>
      <c r="L46" s="20">
        <v>183.8</v>
      </c>
      <c r="M46" s="15">
        <v>0</v>
      </c>
      <c r="N46" s="21">
        <f t="shared" si="4"/>
        <v>0</v>
      </c>
      <c r="O46" s="20" t="str">
        <f t="shared" si="5"/>
        <v>20</v>
      </c>
      <c r="P46" s="17">
        <v>0.00403476893074656</v>
      </c>
      <c r="Q46" s="20" t="str">
        <f t="shared" si="6"/>
        <v>20</v>
      </c>
      <c r="R46" s="23">
        <v>0</v>
      </c>
      <c r="S46" s="23">
        <v>0</v>
      </c>
      <c r="T46" s="23">
        <f t="shared" si="7"/>
        <v>0</v>
      </c>
      <c r="U46" s="23">
        <f t="shared" si="12"/>
        <v>15</v>
      </c>
      <c r="V46" s="20">
        <f t="shared" si="13"/>
        <v>100</v>
      </c>
      <c r="W46" s="15" t="str">
        <f t="shared" si="8"/>
        <v>A</v>
      </c>
      <c r="X46" s="21" t="str">
        <f t="shared" si="9"/>
        <v>25%</v>
      </c>
    </row>
    <row r="47" s="5" customFormat="1" ht="26" customHeight="1" spans="1:24">
      <c r="A47" s="23">
        <v>45</v>
      </c>
      <c r="B47" s="33" t="s">
        <v>54</v>
      </c>
      <c r="C47" s="23" t="s">
        <v>26</v>
      </c>
      <c r="D47" s="20">
        <v>29552.2</v>
      </c>
      <c r="E47" s="23">
        <v>29552.2</v>
      </c>
      <c r="F47" s="17">
        <f t="shared" si="0"/>
        <v>1</v>
      </c>
      <c r="G47" s="18">
        <f t="shared" si="1"/>
        <v>25</v>
      </c>
      <c r="H47" s="17">
        <v>-0.4239</v>
      </c>
      <c r="I47" s="17">
        <v>-0.2483</v>
      </c>
      <c r="J47" s="20" t="str">
        <f t="shared" si="2"/>
        <v>10</v>
      </c>
      <c r="K47" s="20" t="str">
        <f t="shared" si="3"/>
        <v>10</v>
      </c>
      <c r="L47" s="20">
        <v>29552.2</v>
      </c>
      <c r="M47" s="15">
        <v>39937.3</v>
      </c>
      <c r="N47" s="21">
        <f t="shared" si="4"/>
        <v>0.574724238913793</v>
      </c>
      <c r="O47" s="20">
        <f t="shared" si="5"/>
        <v>15.5165456651724</v>
      </c>
      <c r="P47" s="17">
        <v>0.0066682719349224</v>
      </c>
      <c r="Q47" s="20" t="str">
        <f t="shared" si="6"/>
        <v>20</v>
      </c>
      <c r="R47" s="23">
        <v>0</v>
      </c>
      <c r="S47" s="23">
        <v>0</v>
      </c>
      <c r="T47" s="23">
        <f t="shared" si="7"/>
        <v>0</v>
      </c>
      <c r="U47" s="23">
        <f t="shared" si="12"/>
        <v>15</v>
      </c>
      <c r="V47" s="20">
        <f t="shared" si="13"/>
        <v>95.5165456651724</v>
      </c>
      <c r="W47" s="15" t="str">
        <f t="shared" si="8"/>
        <v>A</v>
      </c>
      <c r="X47" s="21" t="str">
        <f t="shared" si="9"/>
        <v>25%</v>
      </c>
    </row>
    <row r="48" s="5" customFormat="1" ht="26" customHeight="1" spans="1:24">
      <c r="A48" s="23">
        <v>46</v>
      </c>
      <c r="B48" s="33" t="s">
        <v>50</v>
      </c>
      <c r="C48" s="23" t="s">
        <v>26</v>
      </c>
      <c r="D48" s="20">
        <v>2238320.63</v>
      </c>
      <c r="E48" s="23">
        <v>581746.55</v>
      </c>
      <c r="F48" s="17">
        <f t="shared" si="0"/>
        <v>0.259903135503871</v>
      </c>
      <c r="G48" s="18">
        <f t="shared" si="1"/>
        <v>6.49757838759678</v>
      </c>
      <c r="H48" s="24">
        <v>-0.417</v>
      </c>
      <c r="I48" s="24">
        <v>-0.1918</v>
      </c>
      <c r="J48" s="20" t="str">
        <f t="shared" si="2"/>
        <v>10</v>
      </c>
      <c r="K48" s="20" t="str">
        <f t="shared" si="3"/>
        <v>10</v>
      </c>
      <c r="L48" s="20">
        <v>2238320.63</v>
      </c>
      <c r="M48" s="23">
        <v>2320</v>
      </c>
      <c r="N48" s="21">
        <f t="shared" si="4"/>
        <v>0.00103541816074272</v>
      </c>
      <c r="O48" s="20" t="str">
        <f t="shared" si="5"/>
        <v>20</v>
      </c>
      <c r="P48" s="17">
        <v>0.00604507778288535</v>
      </c>
      <c r="Q48" s="20" t="str">
        <f t="shared" si="6"/>
        <v>20</v>
      </c>
      <c r="R48" s="23">
        <v>0</v>
      </c>
      <c r="S48" s="23">
        <v>0</v>
      </c>
      <c r="T48" s="23">
        <f t="shared" si="7"/>
        <v>0</v>
      </c>
      <c r="U48" s="23">
        <f t="shared" si="12"/>
        <v>15</v>
      </c>
      <c r="V48" s="20">
        <f t="shared" si="13"/>
        <v>81.4975783875968</v>
      </c>
      <c r="W48" s="15" t="str">
        <f t="shared" si="8"/>
        <v>B</v>
      </c>
      <c r="X48" s="21" t="str">
        <f t="shared" si="9"/>
        <v>20%</v>
      </c>
    </row>
    <row r="49" s="5" customFormat="1" ht="26" customHeight="1" spans="1:24">
      <c r="A49" s="23">
        <v>47</v>
      </c>
      <c r="B49" s="33" t="s">
        <v>105</v>
      </c>
      <c r="C49" s="23" t="s">
        <v>26</v>
      </c>
      <c r="D49" s="20">
        <v>8025.5</v>
      </c>
      <c r="E49" s="23">
        <v>8025.5</v>
      </c>
      <c r="F49" s="17">
        <f t="shared" si="0"/>
        <v>1</v>
      </c>
      <c r="G49" s="18">
        <f t="shared" si="1"/>
        <v>25</v>
      </c>
      <c r="H49" s="24">
        <v>0</v>
      </c>
      <c r="I49" s="24">
        <v>0.011</v>
      </c>
      <c r="J49" s="20" t="str">
        <f t="shared" si="2"/>
        <v>10</v>
      </c>
      <c r="K49" s="20">
        <f t="shared" si="3"/>
        <v>9.725</v>
      </c>
      <c r="L49" s="20">
        <v>8025.5</v>
      </c>
      <c r="M49" s="15">
        <v>0</v>
      </c>
      <c r="N49" s="21">
        <f t="shared" si="4"/>
        <v>0</v>
      </c>
      <c r="O49" s="20" t="str">
        <f t="shared" si="5"/>
        <v>20</v>
      </c>
      <c r="P49" s="17">
        <v>0</v>
      </c>
      <c r="Q49" s="20" t="str">
        <f t="shared" si="6"/>
        <v>20</v>
      </c>
      <c r="R49" s="23">
        <v>0</v>
      </c>
      <c r="S49" s="23">
        <v>0</v>
      </c>
      <c r="T49" s="23">
        <f t="shared" si="7"/>
        <v>0</v>
      </c>
      <c r="U49" s="23">
        <f t="shared" si="12"/>
        <v>15</v>
      </c>
      <c r="V49" s="20">
        <f t="shared" si="13"/>
        <v>99.725</v>
      </c>
      <c r="W49" s="15" t="str">
        <f t="shared" si="8"/>
        <v>A</v>
      </c>
      <c r="X49" s="21" t="str">
        <f t="shared" si="9"/>
        <v>25%</v>
      </c>
    </row>
    <row r="50" s="5" customFormat="1" ht="26" customHeight="1" spans="1:24">
      <c r="A50" s="23">
        <v>48</v>
      </c>
      <c r="B50" s="33" t="s">
        <v>47</v>
      </c>
      <c r="C50" s="23" t="s">
        <v>26</v>
      </c>
      <c r="D50" s="20">
        <v>4146.3</v>
      </c>
      <c r="E50" s="23">
        <v>3102.3</v>
      </c>
      <c r="F50" s="17">
        <f t="shared" si="0"/>
        <v>0.74820924679835</v>
      </c>
      <c r="G50" s="18">
        <f t="shared" si="1"/>
        <v>18.7052311699588</v>
      </c>
      <c r="H50" s="17">
        <v>-0.5507</v>
      </c>
      <c r="I50" s="17">
        <v>-0.3977</v>
      </c>
      <c r="J50" s="20" t="str">
        <f t="shared" si="2"/>
        <v>10</v>
      </c>
      <c r="K50" s="20" t="str">
        <f t="shared" si="3"/>
        <v>10</v>
      </c>
      <c r="L50" s="20">
        <v>4146.3</v>
      </c>
      <c r="M50" s="15">
        <v>0</v>
      </c>
      <c r="N50" s="21">
        <f t="shared" si="4"/>
        <v>0</v>
      </c>
      <c r="O50" s="20" t="str">
        <f t="shared" si="5"/>
        <v>20</v>
      </c>
      <c r="P50" s="17">
        <v>0.00685935382242969</v>
      </c>
      <c r="Q50" s="20" t="str">
        <f t="shared" si="6"/>
        <v>20</v>
      </c>
      <c r="R50" s="23">
        <v>0</v>
      </c>
      <c r="S50" s="23">
        <v>0</v>
      </c>
      <c r="T50" s="23">
        <f t="shared" si="7"/>
        <v>0</v>
      </c>
      <c r="U50" s="23">
        <f t="shared" si="12"/>
        <v>15</v>
      </c>
      <c r="V50" s="20">
        <f t="shared" si="13"/>
        <v>93.7052311699588</v>
      </c>
      <c r="W50" s="15" t="str">
        <f t="shared" si="8"/>
        <v>A</v>
      </c>
      <c r="X50" s="21" t="str">
        <f t="shared" si="9"/>
        <v>25%</v>
      </c>
    </row>
    <row r="51" s="5" customFormat="1" ht="26" customHeight="1" spans="1:24">
      <c r="A51" s="23">
        <v>49</v>
      </c>
      <c r="B51" s="33" t="s">
        <v>46</v>
      </c>
      <c r="C51" s="23" t="s">
        <v>26</v>
      </c>
      <c r="D51" s="20">
        <v>2346.8</v>
      </c>
      <c r="E51" s="23">
        <v>2346.8</v>
      </c>
      <c r="F51" s="17">
        <f t="shared" si="0"/>
        <v>1</v>
      </c>
      <c r="G51" s="18">
        <f t="shared" si="1"/>
        <v>25</v>
      </c>
      <c r="H51" s="24">
        <v>-0.6122</v>
      </c>
      <c r="I51" s="24">
        <v>-0.2826</v>
      </c>
      <c r="J51" s="20" t="str">
        <f t="shared" si="2"/>
        <v>10</v>
      </c>
      <c r="K51" s="20" t="str">
        <f t="shared" si="3"/>
        <v>10</v>
      </c>
      <c r="L51" s="20">
        <v>2346.8</v>
      </c>
      <c r="M51" s="15">
        <v>0</v>
      </c>
      <c r="N51" s="21">
        <f t="shared" si="4"/>
        <v>0</v>
      </c>
      <c r="O51" s="20" t="str">
        <f t="shared" si="5"/>
        <v>20</v>
      </c>
      <c r="P51" s="17">
        <v>0.00296143856246294</v>
      </c>
      <c r="Q51" s="20" t="str">
        <f t="shared" si="6"/>
        <v>20</v>
      </c>
      <c r="R51" s="23">
        <v>0</v>
      </c>
      <c r="S51" s="23">
        <v>0</v>
      </c>
      <c r="T51" s="23">
        <f t="shared" si="7"/>
        <v>0</v>
      </c>
      <c r="U51" s="23">
        <f t="shared" si="12"/>
        <v>15</v>
      </c>
      <c r="V51" s="20">
        <f t="shared" si="13"/>
        <v>100</v>
      </c>
      <c r="W51" s="15" t="str">
        <f t="shared" si="8"/>
        <v>A</v>
      </c>
      <c r="X51" s="21" t="str">
        <f t="shared" si="9"/>
        <v>25%</v>
      </c>
    </row>
    <row r="52" s="5" customFormat="1" ht="26" customHeight="1" spans="1:24">
      <c r="A52" s="23">
        <v>50</v>
      </c>
      <c r="B52" s="33" t="s">
        <v>51</v>
      </c>
      <c r="C52" s="23" t="s">
        <v>26</v>
      </c>
      <c r="D52" s="20">
        <v>3882.35</v>
      </c>
      <c r="E52" s="23">
        <v>1343.15</v>
      </c>
      <c r="F52" s="17">
        <f t="shared" si="0"/>
        <v>0.345963140881167</v>
      </c>
      <c r="G52" s="18">
        <f t="shared" si="1"/>
        <v>8.64907852202918</v>
      </c>
      <c r="H52" s="24">
        <v>-0.3988</v>
      </c>
      <c r="I52" s="24">
        <v>-0.402</v>
      </c>
      <c r="J52" s="20" t="str">
        <f t="shared" si="2"/>
        <v>10</v>
      </c>
      <c r="K52" s="20" t="str">
        <f t="shared" si="3"/>
        <v>10</v>
      </c>
      <c r="L52" s="25">
        <v>3882.35</v>
      </c>
      <c r="M52" s="15">
        <v>0</v>
      </c>
      <c r="N52" s="21">
        <f t="shared" si="4"/>
        <v>0</v>
      </c>
      <c r="O52" s="20" t="str">
        <f t="shared" si="5"/>
        <v>20</v>
      </c>
      <c r="P52" s="17">
        <v>0</v>
      </c>
      <c r="Q52" s="20" t="str">
        <f t="shared" si="6"/>
        <v>20</v>
      </c>
      <c r="R52" s="23">
        <v>0</v>
      </c>
      <c r="S52" s="23">
        <v>0</v>
      </c>
      <c r="T52" s="23">
        <f t="shared" si="7"/>
        <v>0</v>
      </c>
      <c r="U52" s="23">
        <f t="shared" si="12"/>
        <v>15</v>
      </c>
      <c r="V52" s="20">
        <f t="shared" si="13"/>
        <v>83.6490785220292</v>
      </c>
      <c r="W52" s="15" t="str">
        <f t="shared" si="8"/>
        <v>B</v>
      </c>
      <c r="X52" s="21" t="str">
        <f t="shared" si="9"/>
        <v>20%</v>
      </c>
    </row>
    <row r="53" s="5" customFormat="1" ht="26" customHeight="1" spans="1:24">
      <c r="A53" s="23">
        <v>51</v>
      </c>
      <c r="B53" s="33" t="s">
        <v>57</v>
      </c>
      <c r="C53" s="23" t="s">
        <v>26</v>
      </c>
      <c r="D53" s="20">
        <v>77.4</v>
      </c>
      <c r="E53" s="23">
        <v>0</v>
      </c>
      <c r="F53" s="17">
        <f t="shared" si="0"/>
        <v>0</v>
      </c>
      <c r="G53" s="18">
        <f t="shared" si="1"/>
        <v>0</v>
      </c>
      <c r="H53" s="24">
        <v>0</v>
      </c>
      <c r="I53" s="24">
        <v>-0.2488</v>
      </c>
      <c r="J53" s="20" t="str">
        <f t="shared" si="2"/>
        <v>10</v>
      </c>
      <c r="K53" s="20" t="str">
        <f t="shared" si="3"/>
        <v>10</v>
      </c>
      <c r="L53" s="25">
        <v>77.4</v>
      </c>
      <c r="M53" s="23">
        <v>0</v>
      </c>
      <c r="N53" s="21">
        <f t="shared" si="4"/>
        <v>0</v>
      </c>
      <c r="O53" s="20" t="str">
        <f t="shared" si="5"/>
        <v>20</v>
      </c>
      <c r="P53" s="17">
        <v>0.00899054076889791</v>
      </c>
      <c r="Q53" s="20" t="str">
        <f t="shared" si="6"/>
        <v>20</v>
      </c>
      <c r="R53" s="23">
        <v>0</v>
      </c>
      <c r="S53" s="23">
        <v>0</v>
      </c>
      <c r="T53" s="23">
        <f t="shared" si="7"/>
        <v>0</v>
      </c>
      <c r="U53" s="23">
        <f t="shared" si="12"/>
        <v>15</v>
      </c>
      <c r="V53" s="20">
        <f t="shared" si="13"/>
        <v>75</v>
      </c>
      <c r="W53" s="15" t="str">
        <f t="shared" si="8"/>
        <v>C</v>
      </c>
      <c r="X53" s="21" t="str">
        <f t="shared" si="9"/>
        <v>15%</v>
      </c>
    </row>
    <row r="54" s="5" customFormat="1" ht="26" customHeight="1" spans="1:24">
      <c r="A54" s="23">
        <v>52</v>
      </c>
      <c r="B54" s="33" t="s">
        <v>106</v>
      </c>
      <c r="C54" s="23" t="s">
        <v>26</v>
      </c>
      <c r="D54" s="20">
        <v>117418.4</v>
      </c>
      <c r="E54" s="23">
        <v>63876.1</v>
      </c>
      <c r="F54" s="17">
        <f t="shared" si="0"/>
        <v>0.544004176517479</v>
      </c>
      <c r="G54" s="18">
        <f t="shared" si="1"/>
        <v>13.600104412937</v>
      </c>
      <c r="H54" s="24">
        <v>-0.0491744085191601</v>
      </c>
      <c r="I54" s="24">
        <v>0.0491009521652488</v>
      </c>
      <c r="J54" s="20" t="str">
        <f t="shared" si="2"/>
        <v>10</v>
      </c>
      <c r="K54" s="20">
        <f t="shared" si="3"/>
        <v>8.77247619586878</v>
      </c>
      <c r="L54" s="25">
        <v>117418.4</v>
      </c>
      <c r="M54" s="15">
        <v>0</v>
      </c>
      <c r="N54" s="21">
        <f t="shared" si="4"/>
        <v>0</v>
      </c>
      <c r="O54" s="20" t="str">
        <f t="shared" si="5"/>
        <v>20</v>
      </c>
      <c r="P54" s="17">
        <v>0.000321501957379718</v>
      </c>
      <c r="Q54" s="20" t="str">
        <f t="shared" si="6"/>
        <v>20</v>
      </c>
      <c r="R54" s="23">
        <v>0</v>
      </c>
      <c r="S54" s="23">
        <v>0</v>
      </c>
      <c r="T54" s="23">
        <f t="shared" si="7"/>
        <v>0</v>
      </c>
      <c r="U54" s="23">
        <f t="shared" si="12"/>
        <v>15</v>
      </c>
      <c r="V54" s="20">
        <f t="shared" si="13"/>
        <v>87.3725806088058</v>
      </c>
      <c r="W54" s="15" t="str">
        <f t="shared" si="8"/>
        <v>B</v>
      </c>
      <c r="X54" s="21" t="str">
        <f t="shared" si="9"/>
        <v>20%</v>
      </c>
    </row>
    <row r="55" s="5" customFormat="1" ht="26" customHeight="1" spans="1:24">
      <c r="A55" s="23">
        <v>53</v>
      </c>
      <c r="B55" s="33" t="s">
        <v>45</v>
      </c>
      <c r="C55" s="23" t="s">
        <v>26</v>
      </c>
      <c r="D55" s="20">
        <v>2628.89</v>
      </c>
      <c r="E55" s="23">
        <v>2628.89</v>
      </c>
      <c r="F55" s="17">
        <f t="shared" si="0"/>
        <v>1</v>
      </c>
      <c r="G55" s="18">
        <f t="shared" si="1"/>
        <v>25</v>
      </c>
      <c r="H55" s="24">
        <v>-0.41</v>
      </c>
      <c r="I55" s="24">
        <v>-0.1219</v>
      </c>
      <c r="J55" s="20" t="str">
        <f t="shared" si="2"/>
        <v>10</v>
      </c>
      <c r="K55" s="20" t="str">
        <f t="shared" si="3"/>
        <v>10</v>
      </c>
      <c r="L55" s="20">
        <v>2628.89</v>
      </c>
      <c r="M55" s="23">
        <v>0</v>
      </c>
      <c r="N55" s="21">
        <f t="shared" si="4"/>
        <v>0</v>
      </c>
      <c r="O55" s="20" t="str">
        <f t="shared" si="5"/>
        <v>20</v>
      </c>
      <c r="P55" s="17">
        <v>0.00559881080900347</v>
      </c>
      <c r="Q55" s="20" t="str">
        <f t="shared" si="6"/>
        <v>20</v>
      </c>
      <c r="R55" s="23">
        <v>0</v>
      </c>
      <c r="S55" s="23">
        <v>0</v>
      </c>
      <c r="T55" s="23">
        <f t="shared" si="7"/>
        <v>0</v>
      </c>
      <c r="U55" s="23">
        <f t="shared" si="12"/>
        <v>15</v>
      </c>
      <c r="V55" s="20">
        <f t="shared" si="13"/>
        <v>100</v>
      </c>
      <c r="W55" s="15" t="str">
        <f t="shared" si="8"/>
        <v>A</v>
      </c>
      <c r="X55" s="21" t="str">
        <f t="shared" si="9"/>
        <v>25%</v>
      </c>
    </row>
    <row r="56" s="5" customFormat="1" ht="26" customHeight="1" spans="1:24">
      <c r="A56" s="23">
        <v>54</v>
      </c>
      <c r="B56" s="33" t="s">
        <v>56</v>
      </c>
      <c r="C56" s="23" t="s">
        <v>26</v>
      </c>
      <c r="D56" s="20">
        <v>242.42</v>
      </c>
      <c r="E56" s="23">
        <v>0</v>
      </c>
      <c r="F56" s="17">
        <f t="shared" si="0"/>
        <v>0</v>
      </c>
      <c r="G56" s="18">
        <f t="shared" si="1"/>
        <v>0</v>
      </c>
      <c r="H56" s="24">
        <v>-0.365</v>
      </c>
      <c r="I56" s="24">
        <v>-0.0337</v>
      </c>
      <c r="J56" s="20" t="str">
        <f t="shared" si="2"/>
        <v>10</v>
      </c>
      <c r="K56" s="20" t="str">
        <f t="shared" si="3"/>
        <v>10</v>
      </c>
      <c r="L56" s="20">
        <v>242.42</v>
      </c>
      <c r="M56" s="23">
        <v>0</v>
      </c>
      <c r="N56" s="21">
        <f t="shared" si="4"/>
        <v>0</v>
      </c>
      <c r="O56" s="20" t="str">
        <f t="shared" si="5"/>
        <v>20</v>
      </c>
      <c r="P56" s="17">
        <v>0.0115763751915954</v>
      </c>
      <c r="Q56" s="20" t="str">
        <f t="shared" si="6"/>
        <v>20</v>
      </c>
      <c r="R56" s="23">
        <v>0</v>
      </c>
      <c r="S56" s="23">
        <v>0</v>
      </c>
      <c r="T56" s="23">
        <f t="shared" si="7"/>
        <v>0</v>
      </c>
      <c r="U56" s="23">
        <f t="shared" si="12"/>
        <v>15</v>
      </c>
      <c r="V56" s="20">
        <f t="shared" si="13"/>
        <v>75</v>
      </c>
      <c r="W56" s="15" t="str">
        <f t="shared" si="8"/>
        <v>C</v>
      </c>
      <c r="X56" s="21" t="str">
        <f t="shared" si="9"/>
        <v>15%</v>
      </c>
    </row>
    <row r="57" s="5" customFormat="1" ht="26" customHeight="1" spans="1:24">
      <c r="A57" s="23">
        <v>55</v>
      </c>
      <c r="B57" s="33" t="s">
        <v>49</v>
      </c>
      <c r="C57" s="23" t="s">
        <v>26</v>
      </c>
      <c r="D57" s="20">
        <v>1763.1</v>
      </c>
      <c r="E57" s="23">
        <v>163.2</v>
      </c>
      <c r="F57" s="17">
        <f t="shared" si="0"/>
        <v>0.0925642334524417</v>
      </c>
      <c r="G57" s="18">
        <f t="shared" si="1"/>
        <v>2.31410583631104</v>
      </c>
      <c r="H57" s="24">
        <v>-0.5605</v>
      </c>
      <c r="I57" s="24">
        <v>-0.1648</v>
      </c>
      <c r="J57" s="20" t="str">
        <f t="shared" si="2"/>
        <v>10</v>
      </c>
      <c r="K57" s="20" t="str">
        <f t="shared" si="3"/>
        <v>10</v>
      </c>
      <c r="L57" s="20">
        <v>1763.1</v>
      </c>
      <c r="M57" s="23">
        <v>0</v>
      </c>
      <c r="N57" s="21">
        <f t="shared" si="4"/>
        <v>0</v>
      </c>
      <c r="O57" s="20" t="str">
        <f t="shared" si="5"/>
        <v>20</v>
      </c>
      <c r="P57" s="17">
        <v>0.00286624593524374</v>
      </c>
      <c r="Q57" s="20" t="str">
        <f t="shared" si="6"/>
        <v>20</v>
      </c>
      <c r="R57" s="23">
        <v>0</v>
      </c>
      <c r="S57" s="23">
        <v>0</v>
      </c>
      <c r="T57" s="23">
        <f t="shared" si="7"/>
        <v>0</v>
      </c>
      <c r="U57" s="23">
        <f t="shared" si="12"/>
        <v>15</v>
      </c>
      <c r="V57" s="20">
        <f t="shared" si="13"/>
        <v>77.314105836311</v>
      </c>
      <c r="W57" s="15" t="str">
        <f t="shared" si="8"/>
        <v>C</v>
      </c>
      <c r="X57" s="21" t="str">
        <f t="shared" si="9"/>
        <v>15%</v>
      </c>
    </row>
    <row r="58" s="5" customFormat="1" ht="26" customHeight="1" spans="1:24">
      <c r="A58" s="23">
        <v>56</v>
      </c>
      <c r="B58" s="33" t="s">
        <v>80</v>
      </c>
      <c r="C58" s="23" t="s">
        <v>26</v>
      </c>
      <c r="D58" s="20">
        <v>108826.92</v>
      </c>
      <c r="E58" s="23">
        <v>88816</v>
      </c>
      <c r="F58" s="17">
        <f t="shared" si="0"/>
        <v>0.816121599324873</v>
      </c>
      <c r="G58" s="18">
        <f t="shared" si="1"/>
        <v>20.4030399831218</v>
      </c>
      <c r="H58" s="24">
        <v>-0.4648</v>
      </c>
      <c r="I58" s="24">
        <v>0.0356</v>
      </c>
      <c r="J58" s="20" t="str">
        <f t="shared" si="2"/>
        <v>10</v>
      </c>
      <c r="K58" s="20">
        <f t="shared" si="3"/>
        <v>9.11</v>
      </c>
      <c r="L58" s="20">
        <v>108826.92</v>
      </c>
      <c r="M58" s="23">
        <v>0</v>
      </c>
      <c r="N58" s="21">
        <f t="shared" si="4"/>
        <v>0</v>
      </c>
      <c r="O58" s="20" t="str">
        <f t="shared" si="5"/>
        <v>20</v>
      </c>
      <c r="P58" s="17">
        <v>0</v>
      </c>
      <c r="Q58" s="20" t="str">
        <f t="shared" si="6"/>
        <v>20</v>
      </c>
      <c r="R58" s="23">
        <v>0</v>
      </c>
      <c r="S58" s="23">
        <v>0</v>
      </c>
      <c r="T58" s="23">
        <f t="shared" si="7"/>
        <v>0</v>
      </c>
      <c r="U58" s="23">
        <f t="shared" si="12"/>
        <v>15</v>
      </c>
      <c r="V58" s="20">
        <f t="shared" si="13"/>
        <v>94.5130399831218</v>
      </c>
      <c r="W58" s="15" t="str">
        <f t="shared" si="8"/>
        <v>A</v>
      </c>
      <c r="X58" s="21" t="str">
        <f t="shared" si="9"/>
        <v>25%</v>
      </c>
    </row>
    <row r="59" s="5" customFormat="1" ht="26" customHeight="1" spans="1:24">
      <c r="A59" s="23">
        <v>57</v>
      </c>
      <c r="B59" s="33" t="s">
        <v>84</v>
      </c>
      <c r="C59" s="23" t="s">
        <v>28</v>
      </c>
      <c r="D59" s="20">
        <v>294218.19</v>
      </c>
      <c r="E59" s="23">
        <v>0</v>
      </c>
      <c r="F59" s="17">
        <f t="shared" si="0"/>
        <v>0</v>
      </c>
      <c r="G59" s="18">
        <f t="shared" si="1"/>
        <v>0</v>
      </c>
      <c r="H59" s="24">
        <v>0</v>
      </c>
      <c r="I59" s="24">
        <v>0</v>
      </c>
      <c r="J59" s="20" t="str">
        <f t="shared" si="2"/>
        <v>10</v>
      </c>
      <c r="K59" s="20" t="str">
        <f t="shared" si="3"/>
        <v>10</v>
      </c>
      <c r="L59" s="20">
        <v>294218.19</v>
      </c>
      <c r="M59" s="23">
        <v>81522</v>
      </c>
      <c r="N59" s="21">
        <f t="shared" si="4"/>
        <v>0.216963748275105</v>
      </c>
      <c r="O59" s="20" t="str">
        <f t="shared" si="5"/>
        <v>20</v>
      </c>
      <c r="P59" s="17">
        <v>0.00477463768924354</v>
      </c>
      <c r="Q59" s="20" t="str">
        <f t="shared" si="6"/>
        <v>20</v>
      </c>
      <c r="R59" s="23">
        <v>0</v>
      </c>
      <c r="S59" s="23">
        <v>0</v>
      </c>
      <c r="T59" s="23">
        <f t="shared" si="7"/>
        <v>0</v>
      </c>
      <c r="U59" s="23">
        <f t="shared" si="12"/>
        <v>15</v>
      </c>
      <c r="V59" s="20">
        <f t="shared" si="13"/>
        <v>75</v>
      </c>
      <c r="W59" s="15" t="str">
        <f t="shared" si="8"/>
        <v>C</v>
      </c>
      <c r="X59" s="21" t="str">
        <f t="shared" si="9"/>
        <v>15%</v>
      </c>
    </row>
    <row r="60" s="5" customFormat="1" ht="26" customHeight="1" spans="1:24">
      <c r="A60" s="23">
        <v>58</v>
      </c>
      <c r="B60" s="33" t="s">
        <v>83</v>
      </c>
      <c r="C60" s="23" t="s">
        <v>28</v>
      </c>
      <c r="D60" s="20">
        <v>8681.4</v>
      </c>
      <c r="E60" s="23">
        <v>0</v>
      </c>
      <c r="F60" s="17">
        <f t="shared" si="0"/>
        <v>0</v>
      </c>
      <c r="G60" s="18">
        <f t="shared" si="1"/>
        <v>0</v>
      </c>
      <c r="H60" s="21">
        <v>-0.529361053531952</v>
      </c>
      <c r="I60" s="21">
        <v>-0.0803692039216895</v>
      </c>
      <c r="J60" s="20" t="str">
        <f t="shared" si="2"/>
        <v>10</v>
      </c>
      <c r="K60" s="20" t="str">
        <f t="shared" si="3"/>
        <v>10</v>
      </c>
      <c r="L60" s="20">
        <v>8681.4</v>
      </c>
      <c r="M60" s="23">
        <v>0</v>
      </c>
      <c r="N60" s="21">
        <f t="shared" si="4"/>
        <v>0</v>
      </c>
      <c r="O60" s="20" t="str">
        <f t="shared" si="5"/>
        <v>20</v>
      </c>
      <c r="P60" s="17">
        <v>0</v>
      </c>
      <c r="Q60" s="20" t="str">
        <f t="shared" si="6"/>
        <v>20</v>
      </c>
      <c r="R60" s="23">
        <v>0</v>
      </c>
      <c r="S60" s="23">
        <v>0</v>
      </c>
      <c r="T60" s="23">
        <f t="shared" si="7"/>
        <v>0</v>
      </c>
      <c r="U60" s="23">
        <f t="shared" si="12"/>
        <v>15</v>
      </c>
      <c r="V60" s="20">
        <f t="shared" si="13"/>
        <v>75</v>
      </c>
      <c r="W60" s="15" t="str">
        <f t="shared" si="8"/>
        <v>C</v>
      </c>
      <c r="X60" s="21" t="str">
        <f t="shared" si="9"/>
        <v>15%</v>
      </c>
    </row>
    <row r="61" s="5" customFormat="1" ht="26" customHeight="1" spans="1:24">
      <c r="A61" s="23">
        <v>59</v>
      </c>
      <c r="B61" s="33" t="s">
        <v>89</v>
      </c>
      <c r="C61" s="23" t="s">
        <v>28</v>
      </c>
      <c r="D61" s="20">
        <v>18277.8</v>
      </c>
      <c r="E61" s="23">
        <v>0</v>
      </c>
      <c r="F61" s="17">
        <f t="shared" si="0"/>
        <v>0</v>
      </c>
      <c r="G61" s="18">
        <f t="shared" si="1"/>
        <v>0</v>
      </c>
      <c r="H61" s="24">
        <v>-0.3125</v>
      </c>
      <c r="I61" s="24">
        <v>-0.1567</v>
      </c>
      <c r="J61" s="20" t="str">
        <f t="shared" si="2"/>
        <v>10</v>
      </c>
      <c r="K61" s="20" t="str">
        <f t="shared" si="3"/>
        <v>10</v>
      </c>
      <c r="L61" s="20">
        <v>18277.8</v>
      </c>
      <c r="M61" s="23">
        <v>0</v>
      </c>
      <c r="N61" s="21">
        <f t="shared" si="4"/>
        <v>0</v>
      </c>
      <c r="O61" s="20" t="str">
        <f t="shared" si="5"/>
        <v>20</v>
      </c>
      <c r="P61" s="17">
        <v>0.031821989823796</v>
      </c>
      <c r="Q61" s="20" t="str">
        <f t="shared" si="6"/>
        <v>20</v>
      </c>
      <c r="R61" s="23">
        <v>0</v>
      </c>
      <c r="S61" s="23">
        <v>0</v>
      </c>
      <c r="T61" s="23">
        <f t="shared" si="7"/>
        <v>0</v>
      </c>
      <c r="U61" s="23">
        <f t="shared" si="12"/>
        <v>15</v>
      </c>
      <c r="V61" s="20">
        <f t="shared" si="13"/>
        <v>75</v>
      </c>
      <c r="W61" s="15" t="str">
        <f t="shared" si="8"/>
        <v>C</v>
      </c>
      <c r="X61" s="21" t="str">
        <f t="shared" si="9"/>
        <v>15%</v>
      </c>
    </row>
    <row r="62" s="5" customFormat="1" ht="26" customHeight="1" spans="1:24">
      <c r="A62" s="23">
        <v>60</v>
      </c>
      <c r="B62" s="33" t="s">
        <v>87</v>
      </c>
      <c r="C62" s="23" t="s">
        <v>26</v>
      </c>
      <c r="D62" s="20">
        <v>18830.2</v>
      </c>
      <c r="E62" s="23">
        <v>0</v>
      </c>
      <c r="F62" s="17">
        <f t="shared" si="0"/>
        <v>0</v>
      </c>
      <c r="G62" s="18">
        <f t="shared" si="1"/>
        <v>0</v>
      </c>
      <c r="H62" s="41">
        <v>-0.0433</v>
      </c>
      <c r="I62" s="41">
        <v>-0.0433</v>
      </c>
      <c r="J62" s="20" t="str">
        <f t="shared" si="2"/>
        <v>10</v>
      </c>
      <c r="K62" s="20" t="str">
        <f t="shared" si="3"/>
        <v>10</v>
      </c>
      <c r="L62" s="20">
        <v>18830.2</v>
      </c>
      <c r="M62" s="23">
        <v>696</v>
      </c>
      <c r="N62" s="21">
        <f t="shared" si="4"/>
        <v>0.0356444162202579</v>
      </c>
      <c r="O62" s="20" t="str">
        <f t="shared" si="5"/>
        <v>20</v>
      </c>
      <c r="P62" s="17">
        <v>0.000870154165437427</v>
      </c>
      <c r="Q62" s="20" t="str">
        <f t="shared" si="6"/>
        <v>20</v>
      </c>
      <c r="R62" s="23">
        <v>0</v>
      </c>
      <c r="S62" s="23">
        <v>0</v>
      </c>
      <c r="T62" s="23">
        <f t="shared" si="7"/>
        <v>0</v>
      </c>
      <c r="U62" s="23">
        <f t="shared" si="12"/>
        <v>15</v>
      </c>
      <c r="V62" s="20">
        <f t="shared" si="13"/>
        <v>75</v>
      </c>
      <c r="W62" s="15" t="str">
        <f t="shared" si="8"/>
        <v>C</v>
      </c>
      <c r="X62" s="21" t="str">
        <f t="shared" si="9"/>
        <v>15%</v>
      </c>
    </row>
    <row r="63" s="5" customFormat="1" ht="26" customHeight="1" spans="1:24">
      <c r="A63" s="23">
        <v>61</v>
      </c>
      <c r="B63" s="33" t="s">
        <v>92</v>
      </c>
      <c r="C63" s="23" t="s">
        <v>28</v>
      </c>
      <c r="D63" s="20">
        <v>43319.41</v>
      </c>
      <c r="E63" s="23">
        <v>0</v>
      </c>
      <c r="F63" s="17">
        <f t="shared" si="0"/>
        <v>0</v>
      </c>
      <c r="G63" s="18">
        <f t="shared" si="1"/>
        <v>0</v>
      </c>
      <c r="H63" s="24">
        <v>-0.5468</v>
      </c>
      <c r="I63" s="24">
        <v>-0.3136</v>
      </c>
      <c r="J63" s="20" t="str">
        <f t="shared" si="2"/>
        <v>10</v>
      </c>
      <c r="K63" s="20" t="str">
        <f t="shared" si="3"/>
        <v>10</v>
      </c>
      <c r="L63" s="20">
        <v>43319.41</v>
      </c>
      <c r="M63" s="23">
        <v>0</v>
      </c>
      <c r="N63" s="21">
        <f t="shared" si="4"/>
        <v>0</v>
      </c>
      <c r="O63" s="20" t="str">
        <f t="shared" si="5"/>
        <v>20</v>
      </c>
      <c r="P63" s="17">
        <v>0.0024516552577465</v>
      </c>
      <c r="Q63" s="20" t="str">
        <f t="shared" si="6"/>
        <v>20</v>
      </c>
      <c r="R63" s="23">
        <v>0</v>
      </c>
      <c r="S63" s="23">
        <v>0</v>
      </c>
      <c r="T63" s="23">
        <f t="shared" si="7"/>
        <v>0</v>
      </c>
      <c r="U63" s="23">
        <f t="shared" si="12"/>
        <v>15</v>
      </c>
      <c r="V63" s="20">
        <f t="shared" si="13"/>
        <v>75</v>
      </c>
      <c r="W63" s="15" t="str">
        <f t="shared" si="8"/>
        <v>C</v>
      </c>
      <c r="X63" s="21" t="str">
        <f t="shared" si="9"/>
        <v>15%</v>
      </c>
    </row>
    <row r="64" s="5" customFormat="1" ht="26" customHeight="1" spans="1:24">
      <c r="A64" s="23">
        <v>62</v>
      </c>
      <c r="B64" s="33" t="s">
        <v>76</v>
      </c>
      <c r="C64" s="23" t="s">
        <v>28</v>
      </c>
      <c r="D64" s="20">
        <v>1290</v>
      </c>
      <c r="E64" s="23">
        <v>0</v>
      </c>
      <c r="F64" s="17">
        <f t="shared" si="0"/>
        <v>0</v>
      </c>
      <c r="G64" s="18">
        <f t="shared" si="1"/>
        <v>0</v>
      </c>
      <c r="H64" s="38">
        <v>0</v>
      </c>
      <c r="I64" s="38">
        <v>0</v>
      </c>
      <c r="J64" s="20" t="str">
        <f t="shared" si="2"/>
        <v>10</v>
      </c>
      <c r="K64" s="20" t="str">
        <f t="shared" si="3"/>
        <v>10</v>
      </c>
      <c r="L64" s="20">
        <v>1290</v>
      </c>
      <c r="M64" s="23">
        <v>0</v>
      </c>
      <c r="N64" s="21">
        <f t="shared" si="4"/>
        <v>0</v>
      </c>
      <c r="O64" s="20" t="str">
        <f t="shared" si="5"/>
        <v>20</v>
      </c>
      <c r="P64" s="17">
        <v>0</v>
      </c>
      <c r="Q64" s="20" t="str">
        <f t="shared" si="6"/>
        <v>20</v>
      </c>
      <c r="R64" s="23">
        <v>0</v>
      </c>
      <c r="S64" s="23">
        <v>0</v>
      </c>
      <c r="T64" s="23">
        <f t="shared" si="7"/>
        <v>0</v>
      </c>
      <c r="U64" s="23">
        <f t="shared" si="12"/>
        <v>15</v>
      </c>
      <c r="V64" s="20">
        <f t="shared" si="13"/>
        <v>75</v>
      </c>
      <c r="W64" s="15" t="str">
        <f t="shared" si="8"/>
        <v>C</v>
      </c>
      <c r="X64" s="21" t="str">
        <f t="shared" si="9"/>
        <v>15%</v>
      </c>
    </row>
    <row r="65" s="5" customFormat="1" ht="26" customHeight="1" spans="1:24">
      <c r="A65" s="23">
        <v>63</v>
      </c>
      <c r="B65" s="33" t="s">
        <v>107</v>
      </c>
      <c r="C65" s="23" t="s">
        <v>26</v>
      </c>
      <c r="D65" s="20">
        <v>422.8</v>
      </c>
      <c r="E65" s="23">
        <v>0</v>
      </c>
      <c r="F65" s="17">
        <f t="shared" si="0"/>
        <v>0</v>
      </c>
      <c r="G65" s="18">
        <f t="shared" si="1"/>
        <v>0</v>
      </c>
      <c r="H65" s="24">
        <v>0</v>
      </c>
      <c r="I65" s="24">
        <v>-0.0585</v>
      </c>
      <c r="J65" s="20" t="str">
        <f t="shared" si="2"/>
        <v>10</v>
      </c>
      <c r="K65" s="20" t="str">
        <f t="shared" si="3"/>
        <v>10</v>
      </c>
      <c r="L65" s="25">
        <v>422.8</v>
      </c>
      <c r="M65" s="23">
        <v>0</v>
      </c>
      <c r="N65" s="21">
        <f t="shared" si="4"/>
        <v>0</v>
      </c>
      <c r="O65" s="20" t="str">
        <f t="shared" si="5"/>
        <v>20</v>
      </c>
      <c r="P65" s="17">
        <v>0</v>
      </c>
      <c r="Q65" s="20" t="str">
        <f t="shared" si="6"/>
        <v>20</v>
      </c>
      <c r="R65" s="23">
        <v>0</v>
      </c>
      <c r="S65" s="23">
        <v>0</v>
      </c>
      <c r="T65" s="23">
        <f t="shared" si="7"/>
        <v>0</v>
      </c>
      <c r="U65" s="23">
        <f t="shared" si="12"/>
        <v>15</v>
      </c>
      <c r="V65" s="20">
        <f t="shared" si="13"/>
        <v>75</v>
      </c>
      <c r="W65" s="15" t="str">
        <f t="shared" si="8"/>
        <v>C</v>
      </c>
      <c r="X65" s="21" t="str">
        <f t="shared" si="9"/>
        <v>15%</v>
      </c>
    </row>
    <row r="66" s="5" customFormat="1" ht="26" customHeight="1" spans="1:24">
      <c r="A66" s="23">
        <v>64</v>
      </c>
      <c r="B66" s="33" t="s">
        <v>108</v>
      </c>
      <c r="C66" s="23" t="s">
        <v>26</v>
      </c>
      <c r="D66" s="20">
        <v>31619.7</v>
      </c>
      <c r="E66" s="23">
        <v>0</v>
      </c>
      <c r="F66" s="17">
        <f t="shared" si="0"/>
        <v>0</v>
      </c>
      <c r="G66" s="18">
        <f t="shared" si="1"/>
        <v>0</v>
      </c>
      <c r="H66" s="24">
        <v>-0.3961</v>
      </c>
      <c r="I66" s="24">
        <v>-0.2973</v>
      </c>
      <c r="J66" s="20" t="str">
        <f t="shared" si="2"/>
        <v>10</v>
      </c>
      <c r="K66" s="20" t="str">
        <f t="shared" si="3"/>
        <v>10</v>
      </c>
      <c r="L66" s="20">
        <v>31619.7</v>
      </c>
      <c r="M66" s="23">
        <v>696</v>
      </c>
      <c r="N66" s="21">
        <f t="shared" si="4"/>
        <v>0.0215375189149546</v>
      </c>
      <c r="O66" s="20" t="str">
        <f t="shared" si="5"/>
        <v>20</v>
      </c>
      <c r="P66" s="17">
        <v>0.00406943592400435</v>
      </c>
      <c r="Q66" s="20" t="str">
        <f t="shared" si="6"/>
        <v>20</v>
      </c>
      <c r="R66" s="23">
        <v>0</v>
      </c>
      <c r="S66" s="23">
        <v>0</v>
      </c>
      <c r="T66" s="23">
        <f t="shared" si="7"/>
        <v>0</v>
      </c>
      <c r="U66" s="23">
        <f t="shared" si="12"/>
        <v>15</v>
      </c>
      <c r="V66" s="20">
        <f t="shared" si="13"/>
        <v>75</v>
      </c>
      <c r="W66" s="15" t="str">
        <f t="shared" si="8"/>
        <v>C</v>
      </c>
      <c r="X66" s="21" t="str">
        <f t="shared" si="9"/>
        <v>15%</v>
      </c>
    </row>
    <row r="67" s="5" customFormat="1" ht="26" customHeight="1" spans="1:24">
      <c r="A67" s="23">
        <v>65</v>
      </c>
      <c r="B67" s="33" t="s">
        <v>82</v>
      </c>
      <c r="C67" s="23" t="s">
        <v>26</v>
      </c>
      <c r="D67" s="20">
        <v>1470775.07</v>
      </c>
      <c r="E67" s="23">
        <v>1469696.87</v>
      </c>
      <c r="F67" s="17">
        <f t="shared" ref="F67:F73" si="14">E67/D67</f>
        <v>0.999266917136418</v>
      </c>
      <c r="G67" s="18">
        <f t="shared" ref="G67:G83" si="15">((F67*100)*25)/100</f>
        <v>24.9816729284105</v>
      </c>
      <c r="H67" s="24">
        <v>-0.3616</v>
      </c>
      <c r="I67" s="24">
        <v>0.0063</v>
      </c>
      <c r="J67" s="20" t="str">
        <f t="shared" ref="J67:J83" si="16">IF(H67&lt;=0,"10",IF(H67&gt;=40%,"0",10-(5*H67/0.2)))</f>
        <v>10</v>
      </c>
      <c r="K67" s="20">
        <f t="shared" ref="K67:K83" si="17">IF(I67&lt;=0,"10",IF(I67&gt;=40%,"0",10-(5*I67/0.2)))</f>
        <v>9.8425</v>
      </c>
      <c r="L67" s="25">
        <v>1470775.07</v>
      </c>
      <c r="M67" s="23">
        <v>0</v>
      </c>
      <c r="N67" s="21">
        <f t="shared" ref="N67:N73" si="18">M67/(L67+M67)</f>
        <v>0</v>
      </c>
      <c r="O67" s="20" t="str">
        <f t="shared" ref="O67:O83" si="19">IF(N67&lt;=50%,"20",IF(N67&gt;=250/300,"0",(2000-20*(N67-50%)*100*3)/100))</f>
        <v>20</v>
      </c>
      <c r="P67" s="17">
        <v>0.00601365942802843</v>
      </c>
      <c r="Q67" s="20" t="str">
        <f t="shared" ref="Q67:Q83" si="20">IF(P67&lt;=5%,"20",IF(P67&gt;=25%,"0",(2000-20*(P67-5%)*100*5)/100))</f>
        <v>20</v>
      </c>
      <c r="R67" s="23">
        <v>0</v>
      </c>
      <c r="S67" s="23">
        <v>0</v>
      </c>
      <c r="T67" s="23">
        <f t="shared" ref="T67:T83" si="21">R67+S67</f>
        <v>0</v>
      </c>
      <c r="U67" s="23">
        <f t="shared" si="12"/>
        <v>15</v>
      </c>
      <c r="V67" s="20">
        <f t="shared" si="13"/>
        <v>99.8241729284105</v>
      </c>
      <c r="W67" s="15" t="str">
        <f t="shared" ref="W67:W83" si="22">IF(V67&gt;=90,"A",IF(V67&gt;=80,"B",IF(V67&gt;=70,"C",IF(V67&gt;=60,"D","E"))))</f>
        <v>A</v>
      </c>
      <c r="X67" s="21" t="str">
        <f t="shared" ref="X67:X83" si="23">IF(W67="A","25%",IF(W67="B","20%",IF(W67="C","15%",IF(W67="D","10%","0"))))</f>
        <v>25%</v>
      </c>
    </row>
    <row r="68" s="5" customFormat="1" ht="26" customHeight="1" spans="1:24">
      <c r="A68" s="23">
        <v>66</v>
      </c>
      <c r="B68" s="33" t="s">
        <v>109</v>
      </c>
      <c r="C68" s="23" t="s">
        <v>26</v>
      </c>
      <c r="D68" s="20">
        <v>44181.6</v>
      </c>
      <c r="E68" s="23">
        <v>5182.4</v>
      </c>
      <c r="F68" s="17">
        <f t="shared" si="14"/>
        <v>0.117297698589458</v>
      </c>
      <c r="G68" s="18">
        <f t="shared" si="15"/>
        <v>2.93244246473645</v>
      </c>
      <c r="H68" s="24">
        <v>-0.0992</v>
      </c>
      <c r="I68" s="24">
        <v>-0.0244</v>
      </c>
      <c r="J68" s="20" t="str">
        <f t="shared" si="16"/>
        <v>10</v>
      </c>
      <c r="K68" s="20" t="str">
        <f t="shared" si="17"/>
        <v>10</v>
      </c>
      <c r="L68" s="20">
        <v>44181.6</v>
      </c>
      <c r="M68" s="23">
        <v>0</v>
      </c>
      <c r="N68" s="21">
        <f t="shared" si="18"/>
        <v>0</v>
      </c>
      <c r="O68" s="20" t="str">
        <f t="shared" si="19"/>
        <v>20</v>
      </c>
      <c r="P68" s="17">
        <v>0.0021524018009806</v>
      </c>
      <c r="Q68" s="20" t="str">
        <f t="shared" si="20"/>
        <v>20</v>
      </c>
      <c r="R68" s="23">
        <v>0</v>
      </c>
      <c r="S68" s="23">
        <v>0</v>
      </c>
      <c r="T68" s="23">
        <f t="shared" si="21"/>
        <v>0</v>
      </c>
      <c r="U68" s="23">
        <f t="shared" ref="U68:U83" si="24">IF(T68&gt;=5,"0",0.15*(100-20*T68))</f>
        <v>15</v>
      </c>
      <c r="V68" s="20">
        <f t="shared" ref="V68:V83" si="25">G68+J68+K68+O68+Q68+U68</f>
        <v>77.9324424647365</v>
      </c>
      <c r="W68" s="15" t="str">
        <f t="shared" si="22"/>
        <v>C</v>
      </c>
      <c r="X68" s="21" t="str">
        <f t="shared" si="23"/>
        <v>15%</v>
      </c>
    </row>
    <row r="69" s="5" customFormat="1" ht="26" customHeight="1" spans="1:24">
      <c r="A69" s="23">
        <v>67</v>
      </c>
      <c r="B69" s="39" t="s">
        <v>116</v>
      </c>
      <c r="C69" s="23" t="s">
        <v>26</v>
      </c>
      <c r="D69" s="20">
        <v>31327.4</v>
      </c>
      <c r="E69" s="23">
        <v>0</v>
      </c>
      <c r="F69" s="17">
        <f t="shared" si="14"/>
        <v>0</v>
      </c>
      <c r="G69" s="18">
        <f t="shared" si="15"/>
        <v>0</v>
      </c>
      <c r="H69" s="24">
        <v>0.76</v>
      </c>
      <c r="I69" s="24">
        <v>1.89</v>
      </c>
      <c r="J69" s="20" t="str">
        <f t="shared" si="16"/>
        <v>0</v>
      </c>
      <c r="K69" s="20" t="str">
        <f t="shared" si="17"/>
        <v>0</v>
      </c>
      <c r="L69" s="20">
        <v>31327.4</v>
      </c>
      <c r="M69" s="23">
        <v>4640</v>
      </c>
      <c r="N69" s="21">
        <f t="shared" si="18"/>
        <v>0.129005710726936</v>
      </c>
      <c r="O69" s="20" t="str">
        <f t="shared" si="19"/>
        <v>20</v>
      </c>
      <c r="P69" s="17">
        <v>0.0006721687760723</v>
      </c>
      <c r="Q69" s="20" t="str">
        <f t="shared" si="20"/>
        <v>20</v>
      </c>
      <c r="R69" s="23">
        <v>0</v>
      </c>
      <c r="S69" s="23">
        <v>0</v>
      </c>
      <c r="T69" s="23">
        <f t="shared" si="21"/>
        <v>0</v>
      </c>
      <c r="U69" s="23">
        <f t="shared" si="24"/>
        <v>15</v>
      </c>
      <c r="V69" s="20">
        <f t="shared" si="25"/>
        <v>55</v>
      </c>
      <c r="W69" s="15" t="str">
        <f t="shared" si="22"/>
        <v>E</v>
      </c>
      <c r="X69" s="21" t="str">
        <f t="shared" si="23"/>
        <v>0</v>
      </c>
    </row>
    <row r="70" s="5" customFormat="1" ht="26" customHeight="1" spans="1:24">
      <c r="A70" s="23">
        <v>68</v>
      </c>
      <c r="B70" s="33" t="s">
        <v>110</v>
      </c>
      <c r="C70" s="23" t="s">
        <v>28</v>
      </c>
      <c r="D70" s="20">
        <v>31168</v>
      </c>
      <c r="E70" s="23">
        <v>0</v>
      </c>
      <c r="F70" s="17">
        <f t="shared" si="14"/>
        <v>0</v>
      </c>
      <c r="G70" s="18">
        <f t="shared" si="15"/>
        <v>0</v>
      </c>
      <c r="H70" s="24">
        <v>-0.07</v>
      </c>
      <c r="I70" s="24">
        <v>-0.07</v>
      </c>
      <c r="J70" s="20" t="str">
        <f t="shared" si="16"/>
        <v>10</v>
      </c>
      <c r="K70" s="20" t="str">
        <f t="shared" si="17"/>
        <v>10</v>
      </c>
      <c r="L70" s="25">
        <v>31168</v>
      </c>
      <c r="M70" s="23">
        <v>0</v>
      </c>
      <c r="N70" s="21">
        <f t="shared" si="18"/>
        <v>0</v>
      </c>
      <c r="O70" s="20" t="str">
        <f t="shared" si="19"/>
        <v>20</v>
      </c>
      <c r="P70" s="17">
        <v>0.00242512988807666</v>
      </c>
      <c r="Q70" s="20" t="str">
        <f t="shared" si="20"/>
        <v>20</v>
      </c>
      <c r="R70" s="23">
        <v>0</v>
      </c>
      <c r="S70" s="23">
        <v>0</v>
      </c>
      <c r="T70" s="23">
        <f t="shared" si="21"/>
        <v>0</v>
      </c>
      <c r="U70" s="23">
        <f t="shared" si="24"/>
        <v>15</v>
      </c>
      <c r="V70" s="20">
        <f t="shared" si="25"/>
        <v>75</v>
      </c>
      <c r="W70" s="15" t="str">
        <f t="shared" si="22"/>
        <v>C</v>
      </c>
      <c r="X70" s="21" t="str">
        <f t="shared" si="23"/>
        <v>15%</v>
      </c>
    </row>
    <row r="71" s="5" customFormat="1" ht="26" customHeight="1" spans="1:24">
      <c r="A71" s="23">
        <v>69</v>
      </c>
      <c r="B71" s="33" t="s">
        <v>75</v>
      </c>
      <c r="C71" s="23" t="s">
        <v>28</v>
      </c>
      <c r="D71" s="20">
        <v>4222.4</v>
      </c>
      <c r="E71" s="23">
        <v>4222.4</v>
      </c>
      <c r="F71" s="17">
        <f t="shared" si="14"/>
        <v>1</v>
      </c>
      <c r="G71" s="18">
        <f t="shared" si="15"/>
        <v>25</v>
      </c>
      <c r="H71" s="24">
        <v>-0.3331</v>
      </c>
      <c r="I71" s="24">
        <v>-0.2122</v>
      </c>
      <c r="J71" s="20" t="str">
        <f t="shared" si="16"/>
        <v>10</v>
      </c>
      <c r="K71" s="20" t="str">
        <f t="shared" si="17"/>
        <v>10</v>
      </c>
      <c r="L71" s="20">
        <v>4222.4</v>
      </c>
      <c r="M71" s="23">
        <v>0</v>
      </c>
      <c r="N71" s="21">
        <f t="shared" si="18"/>
        <v>0</v>
      </c>
      <c r="O71" s="20" t="str">
        <f t="shared" si="19"/>
        <v>20</v>
      </c>
      <c r="P71" s="17">
        <v>0.00116354226826874</v>
      </c>
      <c r="Q71" s="20" t="str">
        <f t="shared" si="20"/>
        <v>20</v>
      </c>
      <c r="R71" s="23">
        <v>0</v>
      </c>
      <c r="S71" s="23">
        <v>0</v>
      </c>
      <c r="T71" s="23">
        <f t="shared" si="21"/>
        <v>0</v>
      </c>
      <c r="U71" s="23">
        <f t="shared" si="24"/>
        <v>15</v>
      </c>
      <c r="V71" s="20">
        <f t="shared" si="25"/>
        <v>100</v>
      </c>
      <c r="W71" s="15" t="str">
        <f t="shared" si="22"/>
        <v>A</v>
      </c>
      <c r="X71" s="21" t="str">
        <f t="shared" si="23"/>
        <v>25%</v>
      </c>
    </row>
    <row r="72" s="5" customFormat="1" ht="26" customHeight="1" spans="1:24">
      <c r="A72" s="23">
        <v>70</v>
      </c>
      <c r="B72" s="33" t="s">
        <v>111</v>
      </c>
      <c r="C72" s="23" t="s">
        <v>26</v>
      </c>
      <c r="D72" s="20">
        <v>36254.72</v>
      </c>
      <c r="E72" s="23">
        <v>0</v>
      </c>
      <c r="F72" s="17">
        <f t="shared" si="14"/>
        <v>0</v>
      </c>
      <c r="G72" s="18">
        <f t="shared" si="15"/>
        <v>0</v>
      </c>
      <c r="H72" s="24">
        <v>-0.1865</v>
      </c>
      <c r="I72" s="24">
        <v>-0.0947</v>
      </c>
      <c r="J72" s="20" t="str">
        <f t="shared" si="16"/>
        <v>10</v>
      </c>
      <c r="K72" s="20" t="str">
        <f t="shared" si="17"/>
        <v>10</v>
      </c>
      <c r="L72" s="20">
        <v>36254.72</v>
      </c>
      <c r="M72" s="23">
        <v>0</v>
      </c>
      <c r="N72" s="21">
        <f t="shared" si="18"/>
        <v>0</v>
      </c>
      <c r="O72" s="20" t="str">
        <f t="shared" si="19"/>
        <v>20</v>
      </c>
      <c r="P72" s="17">
        <v>0.00044004151345651</v>
      </c>
      <c r="Q72" s="20" t="str">
        <f t="shared" si="20"/>
        <v>20</v>
      </c>
      <c r="R72" s="23">
        <v>0</v>
      </c>
      <c r="S72" s="23">
        <v>0</v>
      </c>
      <c r="T72" s="23">
        <f t="shared" si="21"/>
        <v>0</v>
      </c>
      <c r="U72" s="23">
        <f t="shared" si="24"/>
        <v>15</v>
      </c>
      <c r="V72" s="20">
        <f t="shared" si="25"/>
        <v>75</v>
      </c>
      <c r="W72" s="15" t="str">
        <f t="shared" si="22"/>
        <v>C</v>
      </c>
      <c r="X72" s="21" t="str">
        <f t="shared" si="23"/>
        <v>15%</v>
      </c>
    </row>
    <row r="73" s="5" customFormat="1" ht="26" customHeight="1" spans="1:24">
      <c r="A73" s="23">
        <v>71</v>
      </c>
      <c r="B73" s="33" t="s">
        <v>86</v>
      </c>
      <c r="C73" s="23" t="s">
        <v>28</v>
      </c>
      <c r="D73" s="20">
        <v>2378.04</v>
      </c>
      <c r="E73" s="23">
        <v>0</v>
      </c>
      <c r="F73" s="17">
        <f t="shared" si="14"/>
        <v>0</v>
      </c>
      <c r="G73" s="18">
        <f t="shared" si="15"/>
        <v>0</v>
      </c>
      <c r="H73" s="24">
        <v>-0.0159</v>
      </c>
      <c r="I73" s="24">
        <v>-0.1187</v>
      </c>
      <c r="J73" s="20" t="str">
        <f t="shared" si="16"/>
        <v>10</v>
      </c>
      <c r="K73" s="20" t="str">
        <f t="shared" si="17"/>
        <v>10</v>
      </c>
      <c r="L73" s="20">
        <v>2378.04</v>
      </c>
      <c r="M73" s="23">
        <v>0</v>
      </c>
      <c r="N73" s="21">
        <f t="shared" si="18"/>
        <v>0</v>
      </c>
      <c r="O73" s="20" t="str">
        <f t="shared" si="19"/>
        <v>20</v>
      </c>
      <c r="P73" s="17">
        <v>6.88940965000834e-5</v>
      </c>
      <c r="Q73" s="20" t="str">
        <f t="shared" si="20"/>
        <v>20</v>
      </c>
      <c r="R73" s="23">
        <v>0</v>
      </c>
      <c r="S73" s="23">
        <v>0</v>
      </c>
      <c r="T73" s="23">
        <f t="shared" si="21"/>
        <v>0</v>
      </c>
      <c r="U73" s="23">
        <f t="shared" si="24"/>
        <v>15</v>
      </c>
      <c r="V73" s="20">
        <f t="shared" si="25"/>
        <v>75</v>
      </c>
      <c r="W73" s="15" t="str">
        <f t="shared" si="22"/>
        <v>C</v>
      </c>
      <c r="X73" s="21" t="str">
        <f t="shared" si="23"/>
        <v>15%</v>
      </c>
    </row>
    <row r="74" s="5" customFormat="1" ht="26" customHeight="1" spans="1:24">
      <c r="A74" s="23">
        <v>72</v>
      </c>
      <c r="B74" s="33" t="s">
        <v>117</v>
      </c>
      <c r="C74" s="23" t="s">
        <v>28</v>
      </c>
      <c r="D74" s="20">
        <v>3198</v>
      </c>
      <c r="E74" s="23">
        <v>0</v>
      </c>
      <c r="F74" s="17">
        <v>0</v>
      </c>
      <c r="G74" s="18">
        <f t="shared" si="15"/>
        <v>0</v>
      </c>
      <c r="H74" s="24">
        <v>0.1594</v>
      </c>
      <c r="I74" s="24">
        <v>-0.3985</v>
      </c>
      <c r="J74" s="20">
        <f t="shared" si="16"/>
        <v>6.015</v>
      </c>
      <c r="K74" s="20" t="str">
        <f t="shared" si="17"/>
        <v>10</v>
      </c>
      <c r="L74" s="20">
        <v>3198</v>
      </c>
      <c r="M74" s="23">
        <v>0</v>
      </c>
      <c r="N74" s="21">
        <v>0</v>
      </c>
      <c r="O74" s="20" t="str">
        <f t="shared" si="19"/>
        <v>20</v>
      </c>
      <c r="P74" s="17">
        <v>0.0055876035662321</v>
      </c>
      <c r="Q74" s="20" t="str">
        <f t="shared" si="20"/>
        <v>20</v>
      </c>
      <c r="R74" s="23">
        <v>0</v>
      </c>
      <c r="S74" s="23">
        <v>0</v>
      </c>
      <c r="T74" s="23">
        <f t="shared" si="21"/>
        <v>0</v>
      </c>
      <c r="U74" s="23">
        <f t="shared" si="24"/>
        <v>15</v>
      </c>
      <c r="V74" s="20">
        <f t="shared" si="25"/>
        <v>71.015</v>
      </c>
      <c r="W74" s="15" t="str">
        <f t="shared" si="22"/>
        <v>C</v>
      </c>
      <c r="X74" s="21" t="str">
        <f t="shared" si="23"/>
        <v>15%</v>
      </c>
    </row>
    <row r="75" s="5" customFormat="1" ht="26" customHeight="1" spans="1:24">
      <c r="A75" s="23">
        <v>73</v>
      </c>
      <c r="B75" s="33" t="s">
        <v>78</v>
      </c>
      <c r="C75" s="23" t="s">
        <v>28</v>
      </c>
      <c r="D75" s="20">
        <v>10736.4</v>
      </c>
      <c r="E75" s="23">
        <v>0</v>
      </c>
      <c r="F75" s="17">
        <f t="shared" ref="F75:F83" si="26">E75/D75</f>
        <v>0</v>
      </c>
      <c r="G75" s="18">
        <f t="shared" si="15"/>
        <v>0</v>
      </c>
      <c r="H75" s="24">
        <v>-0.355</v>
      </c>
      <c r="I75" s="24">
        <v>-0.455</v>
      </c>
      <c r="J75" s="20" t="str">
        <f t="shared" si="16"/>
        <v>10</v>
      </c>
      <c r="K75" s="20" t="str">
        <f t="shared" si="17"/>
        <v>10</v>
      </c>
      <c r="L75" s="20">
        <v>10736.4</v>
      </c>
      <c r="M75" s="23">
        <v>0</v>
      </c>
      <c r="N75" s="21">
        <f t="shared" ref="N75:N83" si="27">M75/(L75+M75)</f>
        <v>0</v>
      </c>
      <c r="O75" s="20" t="str">
        <f t="shared" si="19"/>
        <v>20</v>
      </c>
      <c r="P75" s="17">
        <v>0.00676616133109516</v>
      </c>
      <c r="Q75" s="20" t="str">
        <f t="shared" si="20"/>
        <v>20</v>
      </c>
      <c r="R75" s="23">
        <v>0</v>
      </c>
      <c r="S75" s="23">
        <v>0</v>
      </c>
      <c r="T75" s="23">
        <f t="shared" si="21"/>
        <v>0</v>
      </c>
      <c r="U75" s="23">
        <f t="shared" si="24"/>
        <v>15</v>
      </c>
      <c r="V75" s="20">
        <f t="shared" si="25"/>
        <v>75</v>
      </c>
      <c r="W75" s="15" t="str">
        <f t="shared" si="22"/>
        <v>C</v>
      </c>
      <c r="X75" s="21" t="str">
        <f t="shared" si="23"/>
        <v>15%</v>
      </c>
    </row>
    <row r="76" s="5" customFormat="1" ht="26" customHeight="1" spans="1:24">
      <c r="A76" s="23">
        <v>74</v>
      </c>
      <c r="B76" s="33" t="s">
        <v>90</v>
      </c>
      <c r="C76" s="23" t="s">
        <v>26</v>
      </c>
      <c r="D76" s="20">
        <v>21647</v>
      </c>
      <c r="E76" s="23">
        <v>0</v>
      </c>
      <c r="F76" s="17">
        <f t="shared" si="26"/>
        <v>0</v>
      </c>
      <c r="G76" s="18">
        <f t="shared" si="15"/>
        <v>0</v>
      </c>
      <c r="H76" s="17">
        <v>0.03</v>
      </c>
      <c r="I76" s="17">
        <v>0.05</v>
      </c>
      <c r="J76" s="20">
        <f t="shared" si="16"/>
        <v>9.25</v>
      </c>
      <c r="K76" s="20">
        <f t="shared" si="17"/>
        <v>8.75</v>
      </c>
      <c r="L76" s="20">
        <v>21647</v>
      </c>
      <c r="M76" s="23">
        <v>0</v>
      </c>
      <c r="N76" s="21">
        <f t="shared" si="27"/>
        <v>0</v>
      </c>
      <c r="O76" s="20" t="str">
        <f t="shared" si="19"/>
        <v>20</v>
      </c>
      <c r="P76" s="17">
        <v>0.00612815322902563</v>
      </c>
      <c r="Q76" s="20" t="str">
        <f t="shared" si="20"/>
        <v>20</v>
      </c>
      <c r="R76" s="23">
        <v>0</v>
      </c>
      <c r="S76" s="23">
        <v>0</v>
      </c>
      <c r="T76" s="23">
        <f t="shared" si="21"/>
        <v>0</v>
      </c>
      <c r="U76" s="23">
        <f t="shared" si="24"/>
        <v>15</v>
      </c>
      <c r="V76" s="20">
        <f t="shared" si="25"/>
        <v>73</v>
      </c>
      <c r="W76" s="15" t="str">
        <f t="shared" si="22"/>
        <v>C</v>
      </c>
      <c r="X76" s="21" t="str">
        <f t="shared" si="23"/>
        <v>15%</v>
      </c>
    </row>
    <row r="77" s="5" customFormat="1" ht="26" customHeight="1" spans="1:24">
      <c r="A77" s="23">
        <v>75</v>
      </c>
      <c r="B77" s="33" t="s">
        <v>81</v>
      </c>
      <c r="C77" s="23" t="s">
        <v>26</v>
      </c>
      <c r="D77" s="20">
        <v>21056.72</v>
      </c>
      <c r="E77" s="23">
        <v>0</v>
      </c>
      <c r="F77" s="17">
        <f t="shared" si="26"/>
        <v>0</v>
      </c>
      <c r="G77" s="18">
        <f t="shared" si="15"/>
        <v>0</v>
      </c>
      <c r="H77" s="17">
        <v>0</v>
      </c>
      <c r="I77" s="17">
        <v>0</v>
      </c>
      <c r="J77" s="20" t="str">
        <f t="shared" si="16"/>
        <v>10</v>
      </c>
      <c r="K77" s="20" t="str">
        <f t="shared" si="17"/>
        <v>10</v>
      </c>
      <c r="L77" s="20">
        <v>21056.72</v>
      </c>
      <c r="M77" s="23">
        <v>0</v>
      </c>
      <c r="N77" s="21">
        <f t="shared" si="27"/>
        <v>0</v>
      </c>
      <c r="O77" s="20" t="str">
        <f t="shared" si="19"/>
        <v>20</v>
      </c>
      <c r="P77" s="17">
        <v>0.010292723562955</v>
      </c>
      <c r="Q77" s="20" t="str">
        <f t="shared" si="20"/>
        <v>20</v>
      </c>
      <c r="R77" s="23">
        <v>0</v>
      </c>
      <c r="S77" s="23">
        <v>0</v>
      </c>
      <c r="T77" s="23">
        <f t="shared" si="21"/>
        <v>0</v>
      </c>
      <c r="U77" s="23">
        <f t="shared" si="24"/>
        <v>15</v>
      </c>
      <c r="V77" s="20">
        <f t="shared" si="25"/>
        <v>75</v>
      </c>
      <c r="W77" s="15" t="str">
        <f t="shared" si="22"/>
        <v>C</v>
      </c>
      <c r="X77" s="21" t="str">
        <f t="shared" si="23"/>
        <v>15%</v>
      </c>
    </row>
    <row r="78" s="5" customFormat="1" ht="26" customHeight="1" spans="1:24">
      <c r="A78" s="23">
        <v>76</v>
      </c>
      <c r="B78" s="33" t="s">
        <v>85</v>
      </c>
      <c r="C78" s="23" t="s">
        <v>26</v>
      </c>
      <c r="D78" s="20">
        <v>111137.65</v>
      </c>
      <c r="E78" s="23">
        <v>214.4</v>
      </c>
      <c r="F78" s="17">
        <f t="shared" si="26"/>
        <v>0.00192913922509609</v>
      </c>
      <c r="G78" s="18">
        <f t="shared" si="15"/>
        <v>0.0482284806274022</v>
      </c>
      <c r="H78" s="24">
        <v>-0.177002587575151</v>
      </c>
      <c r="I78" s="24">
        <v>-0.097</v>
      </c>
      <c r="J78" s="20" t="str">
        <f t="shared" si="16"/>
        <v>10</v>
      </c>
      <c r="K78" s="20" t="str">
        <f t="shared" si="17"/>
        <v>10</v>
      </c>
      <c r="L78" s="20">
        <v>111137.65</v>
      </c>
      <c r="M78" s="23">
        <v>0</v>
      </c>
      <c r="N78" s="21">
        <f t="shared" si="27"/>
        <v>0</v>
      </c>
      <c r="O78" s="20" t="str">
        <f t="shared" si="19"/>
        <v>20</v>
      </c>
      <c r="P78" s="17">
        <v>0.0145814136326445</v>
      </c>
      <c r="Q78" s="20" t="str">
        <f t="shared" si="20"/>
        <v>20</v>
      </c>
      <c r="R78" s="23">
        <v>0</v>
      </c>
      <c r="S78" s="23">
        <v>0</v>
      </c>
      <c r="T78" s="23">
        <f t="shared" si="21"/>
        <v>0</v>
      </c>
      <c r="U78" s="23">
        <f t="shared" si="24"/>
        <v>15</v>
      </c>
      <c r="V78" s="20">
        <f t="shared" si="25"/>
        <v>75.0482284806274</v>
      </c>
      <c r="W78" s="15" t="str">
        <f t="shared" si="22"/>
        <v>C</v>
      </c>
      <c r="X78" s="21" t="str">
        <f t="shared" si="23"/>
        <v>15%</v>
      </c>
    </row>
    <row r="79" s="5" customFormat="1" ht="26" customHeight="1" spans="1:24">
      <c r="A79" s="23">
        <v>77</v>
      </c>
      <c r="B79" s="33" t="s">
        <v>122</v>
      </c>
      <c r="C79" s="23" t="s">
        <v>26</v>
      </c>
      <c r="D79" s="20">
        <v>659.76</v>
      </c>
      <c r="E79" s="23">
        <v>0</v>
      </c>
      <c r="F79" s="17">
        <f t="shared" si="26"/>
        <v>0</v>
      </c>
      <c r="G79" s="18">
        <f t="shared" si="15"/>
        <v>0</v>
      </c>
      <c r="H79" s="24">
        <v>0</v>
      </c>
      <c r="I79" s="24">
        <v>-0.0446</v>
      </c>
      <c r="J79" s="20" t="str">
        <f t="shared" si="16"/>
        <v>10</v>
      </c>
      <c r="K79" s="20" t="str">
        <f t="shared" si="17"/>
        <v>10</v>
      </c>
      <c r="L79" s="20">
        <v>659.76</v>
      </c>
      <c r="M79" s="23">
        <v>54300</v>
      </c>
      <c r="N79" s="21">
        <f t="shared" si="27"/>
        <v>0.987995580766728</v>
      </c>
      <c r="O79" s="20" t="str">
        <f t="shared" si="19"/>
        <v>0</v>
      </c>
      <c r="P79" s="17">
        <v>0.00394291242236817</v>
      </c>
      <c r="Q79" s="20" t="str">
        <f t="shared" si="20"/>
        <v>20</v>
      </c>
      <c r="R79" s="23">
        <v>0</v>
      </c>
      <c r="S79" s="23">
        <v>0</v>
      </c>
      <c r="T79" s="23">
        <f t="shared" si="21"/>
        <v>0</v>
      </c>
      <c r="U79" s="23">
        <f t="shared" si="24"/>
        <v>15</v>
      </c>
      <c r="V79" s="20">
        <f t="shared" si="25"/>
        <v>55</v>
      </c>
      <c r="W79" s="15" t="str">
        <f t="shared" si="22"/>
        <v>E</v>
      </c>
      <c r="X79" s="21" t="str">
        <f t="shared" si="23"/>
        <v>0</v>
      </c>
    </row>
    <row r="80" s="5" customFormat="1" ht="26" customHeight="1" spans="1:24">
      <c r="A80" s="23">
        <v>78</v>
      </c>
      <c r="B80" s="33" t="s">
        <v>79</v>
      </c>
      <c r="C80" s="23" t="s">
        <v>26</v>
      </c>
      <c r="D80" s="20">
        <v>148572.58</v>
      </c>
      <c r="E80" s="23">
        <v>16137.8</v>
      </c>
      <c r="F80" s="17">
        <f t="shared" si="26"/>
        <v>0.108618965895322</v>
      </c>
      <c r="G80" s="18">
        <f t="shared" si="15"/>
        <v>2.71547414738305</v>
      </c>
      <c r="H80" s="24">
        <v>-0.2092</v>
      </c>
      <c r="I80" s="24">
        <v>-0.0452</v>
      </c>
      <c r="J80" s="20" t="str">
        <f t="shared" si="16"/>
        <v>10</v>
      </c>
      <c r="K80" s="20" t="str">
        <f t="shared" si="17"/>
        <v>10</v>
      </c>
      <c r="L80" s="20">
        <v>148572.58</v>
      </c>
      <c r="M80" s="23">
        <v>0</v>
      </c>
      <c r="N80" s="21">
        <f t="shared" si="27"/>
        <v>0</v>
      </c>
      <c r="O80" s="20" t="str">
        <f t="shared" si="19"/>
        <v>20</v>
      </c>
      <c r="P80" s="17">
        <v>0.000430397907332337</v>
      </c>
      <c r="Q80" s="20" t="str">
        <f t="shared" si="20"/>
        <v>20</v>
      </c>
      <c r="R80" s="23">
        <v>0</v>
      </c>
      <c r="S80" s="23">
        <v>0</v>
      </c>
      <c r="T80" s="23">
        <f t="shared" si="21"/>
        <v>0</v>
      </c>
      <c r="U80" s="23">
        <f t="shared" si="24"/>
        <v>15</v>
      </c>
      <c r="V80" s="20">
        <f t="shared" si="25"/>
        <v>77.715474147383</v>
      </c>
      <c r="W80" s="15" t="str">
        <f t="shared" si="22"/>
        <v>C</v>
      </c>
      <c r="X80" s="21" t="str">
        <f t="shared" si="23"/>
        <v>15%</v>
      </c>
    </row>
    <row r="81" s="5" customFormat="1" ht="26" customHeight="1" spans="1:24">
      <c r="A81" s="23">
        <v>79</v>
      </c>
      <c r="B81" s="33" t="s">
        <v>112</v>
      </c>
      <c r="C81" s="23" t="s">
        <v>28</v>
      </c>
      <c r="D81" s="20">
        <v>112154.09</v>
      </c>
      <c r="E81" s="23">
        <v>21170</v>
      </c>
      <c r="F81" s="17">
        <f t="shared" si="26"/>
        <v>0.188758162988082</v>
      </c>
      <c r="G81" s="18">
        <f t="shared" si="15"/>
        <v>4.71895407470205</v>
      </c>
      <c r="H81" s="24">
        <v>0.0143</v>
      </c>
      <c r="I81" s="24">
        <v>0.0039</v>
      </c>
      <c r="J81" s="20">
        <f t="shared" si="16"/>
        <v>9.6425</v>
      </c>
      <c r="K81" s="20">
        <f t="shared" si="17"/>
        <v>9.9025</v>
      </c>
      <c r="L81" s="20">
        <v>112154.09</v>
      </c>
      <c r="M81" s="23">
        <v>0</v>
      </c>
      <c r="N81" s="21">
        <f t="shared" si="27"/>
        <v>0</v>
      </c>
      <c r="O81" s="20" t="str">
        <f t="shared" si="19"/>
        <v>20</v>
      </c>
      <c r="P81" s="17">
        <v>0.00192319113636507</v>
      </c>
      <c r="Q81" s="20" t="str">
        <f t="shared" si="20"/>
        <v>20</v>
      </c>
      <c r="R81" s="23">
        <v>0</v>
      </c>
      <c r="S81" s="23">
        <v>0</v>
      </c>
      <c r="T81" s="23">
        <f t="shared" si="21"/>
        <v>0</v>
      </c>
      <c r="U81" s="23">
        <f t="shared" si="24"/>
        <v>15</v>
      </c>
      <c r="V81" s="20">
        <f t="shared" si="25"/>
        <v>79.263954074702</v>
      </c>
      <c r="W81" s="15" t="str">
        <f t="shared" si="22"/>
        <v>C</v>
      </c>
      <c r="X81" s="21" t="str">
        <f t="shared" si="23"/>
        <v>15%</v>
      </c>
    </row>
    <row r="82" s="5" customFormat="1" ht="26" customHeight="1" spans="1:24">
      <c r="A82" s="23">
        <v>80</v>
      </c>
      <c r="B82" s="33" t="s">
        <v>77</v>
      </c>
      <c r="C82" s="23" t="s">
        <v>26</v>
      </c>
      <c r="D82" s="20">
        <v>1657.65</v>
      </c>
      <c r="E82" s="23">
        <v>0</v>
      </c>
      <c r="F82" s="17">
        <f t="shared" si="26"/>
        <v>0</v>
      </c>
      <c r="G82" s="18">
        <f t="shared" si="15"/>
        <v>0</v>
      </c>
      <c r="H82" s="24">
        <v>0</v>
      </c>
      <c r="I82" s="24">
        <v>-0.1</v>
      </c>
      <c r="J82" s="20" t="str">
        <f t="shared" si="16"/>
        <v>10</v>
      </c>
      <c r="K82" s="20" t="str">
        <f t="shared" si="17"/>
        <v>10</v>
      </c>
      <c r="L82" s="20">
        <v>1657.65</v>
      </c>
      <c r="M82" s="23">
        <v>0</v>
      </c>
      <c r="N82" s="21">
        <f t="shared" si="27"/>
        <v>0</v>
      </c>
      <c r="O82" s="20" t="str">
        <f t="shared" si="19"/>
        <v>20</v>
      </c>
      <c r="P82" s="17">
        <v>0.000128905166491651</v>
      </c>
      <c r="Q82" s="20" t="str">
        <f t="shared" si="20"/>
        <v>20</v>
      </c>
      <c r="R82" s="23">
        <v>0</v>
      </c>
      <c r="S82" s="23">
        <v>0</v>
      </c>
      <c r="T82" s="23">
        <f t="shared" si="21"/>
        <v>0</v>
      </c>
      <c r="U82" s="23">
        <f t="shared" si="24"/>
        <v>15</v>
      </c>
      <c r="V82" s="20">
        <f t="shared" si="25"/>
        <v>75</v>
      </c>
      <c r="W82" s="15" t="str">
        <f t="shared" si="22"/>
        <v>C</v>
      </c>
      <c r="X82" s="21" t="str">
        <f t="shared" si="23"/>
        <v>15%</v>
      </c>
    </row>
    <row r="83" s="5" customFormat="1" ht="26" customHeight="1" spans="1:24">
      <c r="A83" s="23">
        <v>81</v>
      </c>
      <c r="B83" s="33" t="s">
        <v>113</v>
      </c>
      <c r="C83" s="23" t="s">
        <v>28</v>
      </c>
      <c r="D83" s="20">
        <v>3388.8</v>
      </c>
      <c r="E83" s="23">
        <v>0</v>
      </c>
      <c r="F83" s="17">
        <f t="shared" si="26"/>
        <v>0</v>
      </c>
      <c r="G83" s="18">
        <f t="shared" si="15"/>
        <v>0</v>
      </c>
      <c r="H83" s="24">
        <v>-0.012</v>
      </c>
      <c r="I83" s="24">
        <v>-0.012</v>
      </c>
      <c r="J83" s="20" t="str">
        <f t="shared" si="16"/>
        <v>10</v>
      </c>
      <c r="K83" s="20" t="str">
        <f t="shared" si="17"/>
        <v>10</v>
      </c>
      <c r="L83" s="20">
        <v>3388.8</v>
      </c>
      <c r="M83" s="23">
        <v>0</v>
      </c>
      <c r="N83" s="21">
        <f t="shared" si="27"/>
        <v>0</v>
      </c>
      <c r="O83" s="20" t="str">
        <f t="shared" si="19"/>
        <v>20</v>
      </c>
      <c r="P83" s="17">
        <v>0.0054001495020118</v>
      </c>
      <c r="Q83" s="20" t="str">
        <f t="shared" si="20"/>
        <v>20</v>
      </c>
      <c r="R83" s="23">
        <v>0</v>
      </c>
      <c r="S83" s="23">
        <v>0</v>
      </c>
      <c r="T83" s="23">
        <f t="shared" si="21"/>
        <v>0</v>
      </c>
      <c r="U83" s="23">
        <f t="shared" si="24"/>
        <v>15</v>
      </c>
      <c r="V83" s="20">
        <f t="shared" si="25"/>
        <v>75</v>
      </c>
      <c r="W83" s="15" t="str">
        <f t="shared" si="22"/>
        <v>C</v>
      </c>
      <c r="X83" s="21" t="str">
        <f t="shared" si="23"/>
        <v>15%</v>
      </c>
    </row>
  </sheetData>
  <mergeCells count="1">
    <mergeCell ref="A1:X1"/>
  </mergeCells>
  <pageMargins left="0.751388888888889" right="0.751388888888889" top="1" bottom="1" header="0.5" footer="0.5"/>
  <pageSetup paperSize="8" scale="7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7"/>
  <sheetViews>
    <sheetView zoomScale="92" zoomScaleNormal="92" workbookViewId="0">
      <pane xSplit="2" ySplit="2" topLeftCell="C3" activePane="bottomRight" state="frozen"/>
      <selection/>
      <selection pane="topRight"/>
      <selection pane="bottomLeft"/>
      <selection pane="bottomRight" activeCell="A1" sqref="A1:X1"/>
    </sheetView>
  </sheetViews>
  <sheetFormatPr defaultColWidth="8.61666666666667" defaultRowHeight="13.5"/>
  <cols>
    <col min="1" max="1" width="5.01666666666667" customWidth="1"/>
    <col min="2" max="2" width="41.625" customWidth="1"/>
    <col min="4" max="4" width="12.625"/>
    <col min="5" max="5" width="11.5"/>
    <col min="7" max="7" width="12.9083333333333" customWidth="1"/>
    <col min="8" max="9" width="12.9083333333333" style="5" customWidth="1"/>
    <col min="10" max="11" width="12.9083333333333" customWidth="1"/>
    <col min="12" max="12" width="12.625" style="6" customWidth="1"/>
    <col min="13" max="13" width="9.46666666666667"/>
    <col min="14" max="14" width="12.3583333333333" customWidth="1"/>
    <col min="15" max="15" width="13.5916666666667" customWidth="1"/>
    <col min="16" max="16" width="11.5083333333333" customWidth="1"/>
    <col min="17" max="17" width="13.725" customWidth="1"/>
    <col min="18" max="18" width="14.4" customWidth="1"/>
    <col min="19" max="19" width="11.6833333333333" customWidth="1"/>
    <col min="21" max="21" width="13.9916666666667" customWidth="1"/>
    <col min="23" max="24" width="8.61666666666667" style="7"/>
  </cols>
  <sheetData>
    <row r="1" s="1" customFormat="1" ht="57" customHeight="1" spans="1:24">
      <c r="A1" s="8" t="s">
        <v>125</v>
      </c>
      <c r="B1" s="8"/>
      <c r="C1" s="8"/>
      <c r="D1" s="8"/>
      <c r="E1" s="8"/>
      <c r="F1" s="8"/>
      <c r="G1" s="8"/>
      <c r="H1" s="8"/>
      <c r="I1" s="8"/>
      <c r="J1" s="8"/>
      <c r="K1" s="8"/>
      <c r="L1" s="9"/>
      <c r="M1" s="8"/>
      <c r="N1" s="8"/>
      <c r="O1" s="8"/>
      <c r="P1" s="8"/>
      <c r="Q1" s="8"/>
      <c r="R1" s="8"/>
      <c r="S1" s="8"/>
      <c r="T1" s="8"/>
      <c r="U1" s="8"/>
      <c r="V1" s="8"/>
      <c r="W1" s="10"/>
      <c r="X1" s="10"/>
    </row>
    <row r="2" s="2" customFormat="1" ht="83" customHeight="1" spans="1:24">
      <c r="A2" s="11" t="s">
        <v>1</v>
      </c>
      <c r="B2" s="11" t="s">
        <v>2</v>
      </c>
      <c r="C2" s="11" t="s">
        <v>3</v>
      </c>
      <c r="D2" s="11" t="s">
        <v>4</v>
      </c>
      <c r="E2" s="11" t="s">
        <v>5</v>
      </c>
      <c r="F2" s="11" t="s">
        <v>6</v>
      </c>
      <c r="G2" s="11" t="s">
        <v>7</v>
      </c>
      <c r="H2" s="11" t="s">
        <v>8</v>
      </c>
      <c r="I2" s="11" t="s">
        <v>9</v>
      </c>
      <c r="J2" s="11" t="s">
        <v>10</v>
      </c>
      <c r="K2" s="11" t="s">
        <v>11</v>
      </c>
      <c r="L2" s="12" t="s">
        <v>12</v>
      </c>
      <c r="M2" s="11" t="s">
        <v>13</v>
      </c>
      <c r="N2" s="11" t="s">
        <v>14</v>
      </c>
      <c r="O2" s="11" t="s">
        <v>15</v>
      </c>
      <c r="P2" s="11" t="s">
        <v>16</v>
      </c>
      <c r="Q2" s="11" t="s">
        <v>17</v>
      </c>
      <c r="R2" s="11" t="s">
        <v>126</v>
      </c>
      <c r="S2" s="11" t="s">
        <v>19</v>
      </c>
      <c r="T2" s="11" t="s">
        <v>20</v>
      </c>
      <c r="U2" s="11" t="s">
        <v>21</v>
      </c>
      <c r="V2" s="11" t="s">
        <v>22</v>
      </c>
      <c r="W2" s="13" t="s">
        <v>23</v>
      </c>
      <c r="X2" s="13" t="s">
        <v>24</v>
      </c>
    </row>
    <row r="3" s="3" customFormat="1" ht="33" customHeight="1" spans="1:24">
      <c r="A3" s="23">
        <v>1</v>
      </c>
      <c r="B3" s="33" t="s">
        <v>79</v>
      </c>
      <c r="C3" s="23" t="s">
        <v>26</v>
      </c>
      <c r="D3" s="20">
        <v>7510.1</v>
      </c>
      <c r="E3" s="23">
        <v>4676.1</v>
      </c>
      <c r="F3" s="17">
        <f t="shared" ref="F3:F6" si="0">E3/D3</f>
        <v>0.622641509433962</v>
      </c>
      <c r="G3" s="18">
        <f t="shared" ref="G3:G17" si="1">((F3*100)*25)/100</f>
        <v>15.5660377358491</v>
      </c>
      <c r="H3" s="24">
        <v>-0.2092</v>
      </c>
      <c r="I3" s="24">
        <v>-0.0452</v>
      </c>
      <c r="J3" s="20" t="str">
        <f t="shared" ref="J3:J17" si="2">IF(H3&lt;=0,"10",IF(H3&gt;=40%,"0",10-(5*H3/0.2)))</f>
        <v>10</v>
      </c>
      <c r="K3" s="20" t="str">
        <f t="shared" ref="K3:K17" si="3">IF(I3&lt;=0,"10",IF(I3&gt;=40%,"0",10-(5*I3/0.2)))</f>
        <v>10</v>
      </c>
      <c r="L3" s="20">
        <v>7510.1</v>
      </c>
      <c r="M3" s="23">
        <v>0</v>
      </c>
      <c r="N3" s="21">
        <f t="shared" ref="N3:N6" si="4">M3/(L3+M3)</f>
        <v>0</v>
      </c>
      <c r="O3" s="20" t="str">
        <f t="shared" ref="O3:O17" si="5">IF(N3&lt;=50%,"20",IF(N3&gt;=250/300,"0",(2000-20*(N3-50%)*100*3)/100))</f>
        <v>20</v>
      </c>
      <c r="P3" s="17">
        <v>0.000430397907332337</v>
      </c>
      <c r="Q3" s="20" t="str">
        <f t="shared" ref="Q3:Q17" si="6">IF(P3&lt;=5%,"20",IF(P3&gt;=25%,"0",(2000-20*(P3-5%)*100*5)/100))</f>
        <v>20</v>
      </c>
      <c r="R3" s="23">
        <v>0</v>
      </c>
      <c r="S3" s="23">
        <v>0</v>
      </c>
      <c r="T3" s="23">
        <f t="shared" ref="T3:T17" si="7">R3+S3</f>
        <v>0</v>
      </c>
      <c r="U3" s="23">
        <f t="shared" ref="U3:U17" si="8">IF(T3&gt;=5,"0",0.15*(100-20*T3))</f>
        <v>15</v>
      </c>
      <c r="V3" s="20">
        <f t="shared" ref="V3:V17" si="9">G3+J3+K3+O3+Q3+U3</f>
        <v>90.5660377358491</v>
      </c>
      <c r="W3" s="15" t="str">
        <f t="shared" ref="W3:W17" si="10">IF(V3&gt;=90,"A",IF(V3&gt;=80,"B",IF(V3&gt;=70,"C",IF(V3&gt;=60,"D","E"))))</f>
        <v>A</v>
      </c>
      <c r="X3" s="21" t="str">
        <f t="shared" ref="X3:X17" si="11">IF(W3="A","25%",IF(W3="B","20%",IF(W3="C","15%",IF(W3="D","10%","0"))))</f>
        <v>25%</v>
      </c>
    </row>
    <row r="4" s="3" customFormat="1" ht="33" customHeight="1" spans="1:24">
      <c r="A4" s="23">
        <v>2</v>
      </c>
      <c r="B4" s="33" t="s">
        <v>85</v>
      </c>
      <c r="C4" s="23" t="s">
        <v>26</v>
      </c>
      <c r="D4" s="20">
        <v>2975.7</v>
      </c>
      <c r="E4" s="23">
        <v>0</v>
      </c>
      <c r="F4" s="17">
        <f t="shared" si="0"/>
        <v>0</v>
      </c>
      <c r="G4" s="18">
        <f t="shared" si="1"/>
        <v>0</v>
      </c>
      <c r="H4" s="24">
        <v>-0.300604109775427</v>
      </c>
      <c r="I4" s="24">
        <v>-0.2407</v>
      </c>
      <c r="J4" s="20" t="str">
        <f t="shared" si="2"/>
        <v>10</v>
      </c>
      <c r="K4" s="20" t="str">
        <f t="shared" si="3"/>
        <v>10</v>
      </c>
      <c r="L4" s="25">
        <v>2975.7</v>
      </c>
      <c r="M4" s="23">
        <v>0</v>
      </c>
      <c r="N4" s="21">
        <f t="shared" si="4"/>
        <v>0</v>
      </c>
      <c r="O4" s="20" t="str">
        <f t="shared" si="5"/>
        <v>20</v>
      </c>
      <c r="P4" s="17">
        <v>0.0145814136326445</v>
      </c>
      <c r="Q4" s="20" t="str">
        <f t="shared" si="6"/>
        <v>20</v>
      </c>
      <c r="R4" s="23">
        <v>0</v>
      </c>
      <c r="S4" s="23">
        <v>0</v>
      </c>
      <c r="T4" s="23">
        <f t="shared" si="7"/>
        <v>0</v>
      </c>
      <c r="U4" s="23">
        <f t="shared" si="8"/>
        <v>15</v>
      </c>
      <c r="V4" s="20">
        <f t="shared" si="9"/>
        <v>75</v>
      </c>
      <c r="W4" s="15" t="str">
        <f t="shared" si="10"/>
        <v>C</v>
      </c>
      <c r="X4" s="21" t="str">
        <f t="shared" si="11"/>
        <v>15%</v>
      </c>
    </row>
    <row r="5" s="3" customFormat="1" ht="33" customHeight="1" spans="1:24">
      <c r="A5" s="23">
        <v>4</v>
      </c>
      <c r="B5" s="33" t="s">
        <v>55</v>
      </c>
      <c r="C5" s="23" t="s">
        <v>26</v>
      </c>
      <c r="D5" s="20">
        <v>4959.5</v>
      </c>
      <c r="E5" s="23">
        <v>0</v>
      </c>
      <c r="F5" s="17">
        <f t="shared" si="0"/>
        <v>0</v>
      </c>
      <c r="G5" s="18">
        <f t="shared" si="1"/>
        <v>0</v>
      </c>
      <c r="H5" s="24">
        <v>-0.66</v>
      </c>
      <c r="I5" s="24">
        <v>-0.34</v>
      </c>
      <c r="J5" s="20" t="str">
        <f t="shared" si="2"/>
        <v>10</v>
      </c>
      <c r="K5" s="20" t="str">
        <f t="shared" si="3"/>
        <v>10</v>
      </c>
      <c r="L5" s="20">
        <v>4959.5</v>
      </c>
      <c r="M5" s="23">
        <v>0</v>
      </c>
      <c r="N5" s="21">
        <f t="shared" si="4"/>
        <v>0</v>
      </c>
      <c r="O5" s="20" t="str">
        <f t="shared" si="5"/>
        <v>20</v>
      </c>
      <c r="P5" s="17">
        <v>0.0114691629511849</v>
      </c>
      <c r="Q5" s="20" t="str">
        <f t="shared" si="6"/>
        <v>20</v>
      </c>
      <c r="R5" s="23">
        <v>0</v>
      </c>
      <c r="S5" s="23">
        <v>0</v>
      </c>
      <c r="T5" s="23">
        <f t="shared" si="7"/>
        <v>0</v>
      </c>
      <c r="U5" s="23">
        <f t="shared" si="8"/>
        <v>15</v>
      </c>
      <c r="V5" s="20">
        <f t="shared" si="9"/>
        <v>75</v>
      </c>
      <c r="W5" s="15" t="str">
        <f t="shared" si="10"/>
        <v>C</v>
      </c>
      <c r="X5" s="21" t="str">
        <f t="shared" si="11"/>
        <v>15%</v>
      </c>
    </row>
    <row r="6" s="3" customFormat="1" ht="33" customHeight="1" spans="1:24">
      <c r="A6" s="23">
        <v>5</v>
      </c>
      <c r="B6" s="33" t="s">
        <v>53</v>
      </c>
      <c r="C6" s="23" t="s">
        <v>26</v>
      </c>
      <c r="D6" s="20">
        <v>39676</v>
      </c>
      <c r="E6" s="23">
        <v>39676</v>
      </c>
      <c r="F6" s="17">
        <f t="shared" si="0"/>
        <v>1</v>
      </c>
      <c r="G6" s="18">
        <f t="shared" si="1"/>
        <v>25</v>
      </c>
      <c r="H6" s="24">
        <v>-0.1389</v>
      </c>
      <c r="I6" s="24">
        <v>-0.0028</v>
      </c>
      <c r="J6" s="20" t="str">
        <f t="shared" si="2"/>
        <v>10</v>
      </c>
      <c r="K6" s="20" t="str">
        <f t="shared" si="3"/>
        <v>10</v>
      </c>
      <c r="L6" s="20">
        <v>39676</v>
      </c>
      <c r="M6" s="23">
        <v>0</v>
      </c>
      <c r="N6" s="21">
        <f t="shared" si="4"/>
        <v>0</v>
      </c>
      <c r="O6" s="20" t="str">
        <f t="shared" si="5"/>
        <v>20</v>
      </c>
      <c r="P6" s="17">
        <v>0.00814269667740941</v>
      </c>
      <c r="Q6" s="20" t="str">
        <f t="shared" si="6"/>
        <v>20</v>
      </c>
      <c r="R6" s="23">
        <v>0</v>
      </c>
      <c r="S6" s="23">
        <v>0</v>
      </c>
      <c r="T6" s="23">
        <f t="shared" si="7"/>
        <v>0</v>
      </c>
      <c r="U6" s="23">
        <f t="shared" si="8"/>
        <v>15</v>
      </c>
      <c r="V6" s="20">
        <f t="shared" si="9"/>
        <v>100</v>
      </c>
      <c r="W6" s="15" t="str">
        <f t="shared" si="10"/>
        <v>A</v>
      </c>
      <c r="X6" s="21" t="str">
        <f t="shared" si="11"/>
        <v>25%</v>
      </c>
    </row>
    <row r="7" s="3" customFormat="1" ht="33" customHeight="1" spans="1:24">
      <c r="A7" s="23">
        <v>6</v>
      </c>
      <c r="B7" s="33" t="s">
        <v>66</v>
      </c>
      <c r="C7" s="23" t="s">
        <v>28</v>
      </c>
      <c r="D7" s="20">
        <v>0</v>
      </c>
      <c r="E7" s="23">
        <v>0</v>
      </c>
      <c r="F7" s="17">
        <v>0</v>
      </c>
      <c r="G7" s="18">
        <f t="shared" si="1"/>
        <v>0</v>
      </c>
      <c r="H7" s="24">
        <v>-0.0397</v>
      </c>
      <c r="I7" s="24">
        <v>-0.0879</v>
      </c>
      <c r="J7" s="20" t="str">
        <f t="shared" si="2"/>
        <v>10</v>
      </c>
      <c r="K7" s="20" t="str">
        <f t="shared" si="3"/>
        <v>10</v>
      </c>
      <c r="L7" s="20">
        <v>0</v>
      </c>
      <c r="M7" s="23">
        <v>0</v>
      </c>
      <c r="N7" s="21">
        <v>0</v>
      </c>
      <c r="O7" s="20" t="str">
        <f t="shared" si="5"/>
        <v>20</v>
      </c>
      <c r="P7" s="17">
        <v>0.00492098967243708</v>
      </c>
      <c r="Q7" s="20" t="str">
        <f t="shared" si="6"/>
        <v>20</v>
      </c>
      <c r="R7" s="23">
        <v>0</v>
      </c>
      <c r="S7" s="23">
        <v>0</v>
      </c>
      <c r="T7" s="23">
        <f t="shared" si="7"/>
        <v>0</v>
      </c>
      <c r="U7" s="23">
        <f t="shared" si="8"/>
        <v>15</v>
      </c>
      <c r="V7" s="20">
        <f t="shared" si="9"/>
        <v>75</v>
      </c>
      <c r="W7" s="15" t="str">
        <f t="shared" si="10"/>
        <v>C</v>
      </c>
      <c r="X7" s="21" t="str">
        <f t="shared" si="11"/>
        <v>15%</v>
      </c>
    </row>
    <row r="8" s="3" customFormat="1" ht="33" customHeight="1" spans="1:24">
      <c r="A8" s="23">
        <v>7</v>
      </c>
      <c r="B8" s="33" t="s">
        <v>43</v>
      </c>
      <c r="C8" s="23" t="s">
        <v>26</v>
      </c>
      <c r="D8" s="20">
        <v>3967.6</v>
      </c>
      <c r="E8" s="23">
        <v>3967.6</v>
      </c>
      <c r="F8" s="17">
        <f t="shared" ref="F8:F17" si="12">E8/D8</f>
        <v>1</v>
      </c>
      <c r="G8" s="18">
        <f t="shared" si="1"/>
        <v>25</v>
      </c>
      <c r="H8" s="24">
        <v>0.0334308373534848</v>
      </c>
      <c r="I8" s="24">
        <v>-0.130559930945196</v>
      </c>
      <c r="J8" s="20">
        <f t="shared" si="2"/>
        <v>9.16422906616288</v>
      </c>
      <c r="K8" s="20" t="str">
        <f t="shared" si="3"/>
        <v>10</v>
      </c>
      <c r="L8" s="20">
        <v>3967.6</v>
      </c>
      <c r="M8" s="23">
        <v>0</v>
      </c>
      <c r="N8" s="21">
        <f t="shared" ref="N8:N17" si="13">M8/(L8+M8)</f>
        <v>0</v>
      </c>
      <c r="O8" s="20" t="str">
        <f t="shared" si="5"/>
        <v>20</v>
      </c>
      <c r="P8" s="17">
        <v>0.00282230067803867</v>
      </c>
      <c r="Q8" s="20" t="str">
        <f t="shared" si="6"/>
        <v>20</v>
      </c>
      <c r="R8" s="23">
        <v>0</v>
      </c>
      <c r="S8" s="23">
        <v>0</v>
      </c>
      <c r="T8" s="23">
        <f t="shared" si="7"/>
        <v>0</v>
      </c>
      <c r="U8" s="23">
        <f t="shared" si="8"/>
        <v>15</v>
      </c>
      <c r="V8" s="20">
        <f t="shared" si="9"/>
        <v>99.1642290661629</v>
      </c>
      <c r="W8" s="15" t="str">
        <f t="shared" si="10"/>
        <v>A</v>
      </c>
      <c r="X8" s="21" t="str">
        <f t="shared" si="11"/>
        <v>25%</v>
      </c>
    </row>
    <row r="9" s="3" customFormat="1" ht="33" customHeight="1" spans="1:24">
      <c r="A9" s="23">
        <v>8</v>
      </c>
      <c r="B9" s="33" t="s">
        <v>42</v>
      </c>
      <c r="C9" s="23" t="s">
        <v>26</v>
      </c>
      <c r="D9" s="20">
        <v>17004</v>
      </c>
      <c r="E9" s="23">
        <v>17004</v>
      </c>
      <c r="F9" s="17">
        <f t="shared" si="12"/>
        <v>1</v>
      </c>
      <c r="G9" s="18">
        <f t="shared" si="1"/>
        <v>25</v>
      </c>
      <c r="H9" s="24">
        <v>-0.471222762870882</v>
      </c>
      <c r="I9" s="24">
        <v>-0.302857756058023</v>
      </c>
      <c r="J9" s="20" t="str">
        <f t="shared" si="2"/>
        <v>10</v>
      </c>
      <c r="K9" s="20" t="str">
        <f t="shared" si="3"/>
        <v>10</v>
      </c>
      <c r="L9" s="20">
        <v>17004</v>
      </c>
      <c r="M9" s="23">
        <v>0</v>
      </c>
      <c r="N9" s="21">
        <f t="shared" si="13"/>
        <v>0</v>
      </c>
      <c r="O9" s="20" t="str">
        <f t="shared" si="5"/>
        <v>20</v>
      </c>
      <c r="P9" s="17">
        <v>0.00172056757016709</v>
      </c>
      <c r="Q9" s="20" t="str">
        <f t="shared" si="6"/>
        <v>20</v>
      </c>
      <c r="R9" s="23">
        <v>2</v>
      </c>
      <c r="S9" s="23">
        <v>0</v>
      </c>
      <c r="T9" s="23">
        <f t="shared" si="7"/>
        <v>2</v>
      </c>
      <c r="U9" s="23">
        <f t="shared" si="8"/>
        <v>9</v>
      </c>
      <c r="V9" s="20">
        <f t="shared" si="9"/>
        <v>94</v>
      </c>
      <c r="W9" s="15" t="str">
        <f t="shared" si="10"/>
        <v>A</v>
      </c>
      <c r="X9" s="21" t="str">
        <f t="shared" si="11"/>
        <v>25%</v>
      </c>
    </row>
    <row r="10" s="3" customFormat="1" ht="33" customHeight="1" spans="1:24">
      <c r="A10" s="23">
        <v>9</v>
      </c>
      <c r="B10" s="33" t="s">
        <v>41</v>
      </c>
      <c r="C10" s="23" t="s">
        <v>26</v>
      </c>
      <c r="D10" s="20">
        <v>16437.2</v>
      </c>
      <c r="E10" s="23">
        <v>0</v>
      </c>
      <c r="F10" s="17">
        <f t="shared" si="12"/>
        <v>0</v>
      </c>
      <c r="G10" s="18">
        <f t="shared" si="1"/>
        <v>0</v>
      </c>
      <c r="H10" s="24">
        <v>0.0597006953066473</v>
      </c>
      <c r="I10" s="24">
        <v>-0.190210196417155</v>
      </c>
      <c r="J10" s="20">
        <f t="shared" si="2"/>
        <v>8.50748261733382</v>
      </c>
      <c r="K10" s="20" t="str">
        <f t="shared" si="3"/>
        <v>10</v>
      </c>
      <c r="L10" s="20">
        <v>16437.2</v>
      </c>
      <c r="M10" s="23">
        <v>0</v>
      </c>
      <c r="N10" s="21">
        <f t="shared" si="13"/>
        <v>0</v>
      </c>
      <c r="O10" s="20" t="str">
        <f t="shared" si="5"/>
        <v>20</v>
      </c>
      <c r="P10" s="17">
        <v>0.000181937794707894</v>
      </c>
      <c r="Q10" s="20" t="str">
        <f t="shared" si="6"/>
        <v>20</v>
      </c>
      <c r="R10" s="23">
        <v>0</v>
      </c>
      <c r="S10" s="23">
        <v>0</v>
      </c>
      <c r="T10" s="23">
        <f t="shared" si="7"/>
        <v>0</v>
      </c>
      <c r="U10" s="23">
        <f t="shared" si="8"/>
        <v>15</v>
      </c>
      <c r="V10" s="20">
        <f t="shared" si="9"/>
        <v>73.5074826173338</v>
      </c>
      <c r="W10" s="15" t="str">
        <f t="shared" si="10"/>
        <v>C</v>
      </c>
      <c r="X10" s="21" t="str">
        <f t="shared" si="11"/>
        <v>15%</v>
      </c>
    </row>
    <row r="11" s="3" customFormat="1" ht="33" customHeight="1" spans="1:24">
      <c r="A11" s="23">
        <v>10</v>
      </c>
      <c r="B11" s="33" t="s">
        <v>44</v>
      </c>
      <c r="C11" s="23" t="s">
        <v>26</v>
      </c>
      <c r="D11" s="26">
        <v>566.8</v>
      </c>
      <c r="E11" s="23">
        <v>566.8</v>
      </c>
      <c r="F11" s="17">
        <f t="shared" si="12"/>
        <v>1</v>
      </c>
      <c r="G11" s="18">
        <f t="shared" si="1"/>
        <v>25</v>
      </c>
      <c r="H11" s="24">
        <v>-0.3914</v>
      </c>
      <c r="I11" s="24">
        <v>0.0347</v>
      </c>
      <c r="J11" s="20" t="str">
        <f t="shared" si="2"/>
        <v>10</v>
      </c>
      <c r="K11" s="20">
        <f t="shared" si="3"/>
        <v>9.1325</v>
      </c>
      <c r="L11" s="26">
        <v>566.8</v>
      </c>
      <c r="M11" s="23">
        <v>0</v>
      </c>
      <c r="N11" s="21">
        <f t="shared" si="13"/>
        <v>0</v>
      </c>
      <c r="O11" s="20" t="str">
        <f t="shared" si="5"/>
        <v>20</v>
      </c>
      <c r="P11" s="17">
        <v>0.00153799903618447</v>
      </c>
      <c r="Q11" s="20" t="str">
        <f t="shared" si="6"/>
        <v>20</v>
      </c>
      <c r="R11" s="23">
        <v>1</v>
      </c>
      <c r="S11" s="23">
        <v>0</v>
      </c>
      <c r="T11" s="23">
        <f t="shared" si="7"/>
        <v>1</v>
      </c>
      <c r="U11" s="23">
        <f t="shared" si="8"/>
        <v>12</v>
      </c>
      <c r="V11" s="20">
        <f t="shared" si="9"/>
        <v>96.1325</v>
      </c>
      <c r="W11" s="15" t="str">
        <f t="shared" si="10"/>
        <v>A</v>
      </c>
      <c r="X11" s="21" t="str">
        <f t="shared" si="11"/>
        <v>25%</v>
      </c>
    </row>
    <row r="12" s="3" customFormat="1" ht="33" customHeight="1" spans="1:24">
      <c r="A12" s="23">
        <v>11</v>
      </c>
      <c r="B12" s="33" t="s">
        <v>40</v>
      </c>
      <c r="C12" s="23" t="s">
        <v>26</v>
      </c>
      <c r="D12" s="20">
        <v>22388.6</v>
      </c>
      <c r="E12" s="23">
        <v>22388.6</v>
      </c>
      <c r="F12" s="17">
        <f t="shared" si="12"/>
        <v>1</v>
      </c>
      <c r="G12" s="18">
        <f t="shared" si="1"/>
        <v>25</v>
      </c>
      <c r="H12" s="24">
        <v>-0.059</v>
      </c>
      <c r="I12" s="24">
        <v>0.1821</v>
      </c>
      <c r="J12" s="20" t="str">
        <f t="shared" si="2"/>
        <v>10</v>
      </c>
      <c r="K12" s="20">
        <f t="shared" si="3"/>
        <v>5.4475</v>
      </c>
      <c r="L12" s="20">
        <v>22388.6</v>
      </c>
      <c r="M12" s="23">
        <v>0</v>
      </c>
      <c r="N12" s="21">
        <f t="shared" si="13"/>
        <v>0</v>
      </c>
      <c r="O12" s="20" t="str">
        <f t="shared" si="5"/>
        <v>20</v>
      </c>
      <c r="P12" s="17">
        <v>0.00742290749601061</v>
      </c>
      <c r="Q12" s="20" t="str">
        <f t="shared" si="6"/>
        <v>20</v>
      </c>
      <c r="R12" s="23">
        <v>0</v>
      </c>
      <c r="S12" s="23">
        <v>0</v>
      </c>
      <c r="T12" s="23">
        <f t="shared" si="7"/>
        <v>0</v>
      </c>
      <c r="U12" s="23">
        <f t="shared" si="8"/>
        <v>15</v>
      </c>
      <c r="V12" s="20">
        <f t="shared" si="9"/>
        <v>95.4475</v>
      </c>
      <c r="W12" s="15" t="str">
        <f t="shared" si="10"/>
        <v>A</v>
      </c>
      <c r="X12" s="21" t="str">
        <f t="shared" si="11"/>
        <v>25%</v>
      </c>
    </row>
    <row r="13" s="3" customFormat="1" ht="33" customHeight="1" spans="1:24">
      <c r="A13" s="23">
        <v>13</v>
      </c>
      <c r="B13" s="33" t="s">
        <v>27</v>
      </c>
      <c r="C13" s="23" t="s">
        <v>26</v>
      </c>
      <c r="D13" s="20">
        <v>2550.6</v>
      </c>
      <c r="E13" s="23">
        <v>0</v>
      </c>
      <c r="F13" s="17">
        <f t="shared" si="12"/>
        <v>0</v>
      </c>
      <c r="G13" s="18">
        <f t="shared" si="1"/>
        <v>0</v>
      </c>
      <c r="H13" s="24">
        <v>-0.3363</v>
      </c>
      <c r="I13" s="24">
        <v>-0.1182</v>
      </c>
      <c r="J13" s="20" t="str">
        <f t="shared" si="2"/>
        <v>10</v>
      </c>
      <c r="K13" s="20" t="str">
        <f t="shared" si="3"/>
        <v>10</v>
      </c>
      <c r="L13" s="25">
        <v>2550.6</v>
      </c>
      <c r="M13" s="23">
        <v>0</v>
      </c>
      <c r="N13" s="21">
        <f t="shared" si="13"/>
        <v>0</v>
      </c>
      <c r="O13" s="20" t="str">
        <f t="shared" si="5"/>
        <v>20</v>
      </c>
      <c r="P13" s="17">
        <v>0.00347674326109608</v>
      </c>
      <c r="Q13" s="20" t="str">
        <f t="shared" si="6"/>
        <v>20</v>
      </c>
      <c r="R13" s="23">
        <v>0</v>
      </c>
      <c r="S13" s="23">
        <v>0</v>
      </c>
      <c r="T13" s="23">
        <f t="shared" si="7"/>
        <v>0</v>
      </c>
      <c r="U13" s="23">
        <f t="shared" si="8"/>
        <v>15</v>
      </c>
      <c r="V13" s="20">
        <f t="shared" si="9"/>
        <v>75</v>
      </c>
      <c r="W13" s="15" t="str">
        <f t="shared" si="10"/>
        <v>C</v>
      </c>
      <c r="X13" s="21" t="str">
        <f t="shared" si="11"/>
        <v>15%</v>
      </c>
    </row>
    <row r="14" s="3" customFormat="1" ht="33" customHeight="1" spans="1:24">
      <c r="A14" s="23">
        <v>14</v>
      </c>
      <c r="B14" s="33" t="s">
        <v>33</v>
      </c>
      <c r="C14" s="23" t="s">
        <v>26</v>
      </c>
      <c r="D14" s="26">
        <v>8927.1</v>
      </c>
      <c r="E14" s="23">
        <v>0</v>
      </c>
      <c r="F14" s="17">
        <f t="shared" si="12"/>
        <v>0</v>
      </c>
      <c r="G14" s="18">
        <f t="shared" si="1"/>
        <v>0</v>
      </c>
      <c r="H14" s="24">
        <v>-0.2312</v>
      </c>
      <c r="I14" s="24">
        <v>-0.3028</v>
      </c>
      <c r="J14" s="20" t="str">
        <f t="shared" si="2"/>
        <v>10</v>
      </c>
      <c r="K14" s="20" t="str">
        <f t="shared" si="3"/>
        <v>10</v>
      </c>
      <c r="L14" s="26">
        <v>8927.1</v>
      </c>
      <c r="M14" s="23">
        <v>0</v>
      </c>
      <c r="N14" s="21">
        <f t="shared" si="13"/>
        <v>0</v>
      </c>
      <c r="O14" s="20" t="str">
        <f t="shared" si="5"/>
        <v>20</v>
      </c>
      <c r="P14" s="17">
        <v>0.00380488000951627</v>
      </c>
      <c r="Q14" s="20" t="str">
        <f t="shared" si="6"/>
        <v>20</v>
      </c>
      <c r="R14" s="23">
        <v>2</v>
      </c>
      <c r="S14" s="23">
        <v>0</v>
      </c>
      <c r="T14" s="23">
        <f t="shared" si="7"/>
        <v>2</v>
      </c>
      <c r="U14" s="23">
        <f t="shared" si="8"/>
        <v>9</v>
      </c>
      <c r="V14" s="20">
        <f t="shared" si="9"/>
        <v>69</v>
      </c>
      <c r="W14" s="15" t="str">
        <f t="shared" si="10"/>
        <v>D</v>
      </c>
      <c r="X14" s="21" t="str">
        <f t="shared" si="11"/>
        <v>10%</v>
      </c>
    </row>
    <row r="15" s="3" customFormat="1" ht="33" customHeight="1" spans="1:24">
      <c r="A15" s="23">
        <v>15</v>
      </c>
      <c r="B15" s="33" t="s">
        <v>98</v>
      </c>
      <c r="C15" s="23" t="s">
        <v>26</v>
      </c>
      <c r="D15" s="30">
        <v>4534.4</v>
      </c>
      <c r="E15" s="23">
        <v>0</v>
      </c>
      <c r="F15" s="17">
        <f t="shared" si="12"/>
        <v>0</v>
      </c>
      <c r="G15" s="18">
        <f t="shared" si="1"/>
        <v>0</v>
      </c>
      <c r="H15" s="24">
        <v>-0.3955</v>
      </c>
      <c r="I15" s="24">
        <v>-0.0386</v>
      </c>
      <c r="J15" s="20" t="str">
        <f t="shared" si="2"/>
        <v>10</v>
      </c>
      <c r="K15" s="20" t="str">
        <f t="shared" si="3"/>
        <v>10</v>
      </c>
      <c r="L15" s="26">
        <v>4534.4</v>
      </c>
      <c r="M15" s="23">
        <v>0</v>
      </c>
      <c r="N15" s="21">
        <f t="shared" si="13"/>
        <v>0</v>
      </c>
      <c r="O15" s="20" t="str">
        <f t="shared" si="5"/>
        <v>20</v>
      </c>
      <c r="P15" s="17">
        <v>0.00478788326847134</v>
      </c>
      <c r="Q15" s="20" t="str">
        <f t="shared" si="6"/>
        <v>20</v>
      </c>
      <c r="R15" s="23">
        <v>2</v>
      </c>
      <c r="S15" s="23">
        <v>0</v>
      </c>
      <c r="T15" s="23">
        <f t="shared" si="7"/>
        <v>2</v>
      </c>
      <c r="U15" s="23">
        <f t="shared" si="8"/>
        <v>9</v>
      </c>
      <c r="V15" s="20">
        <f t="shared" si="9"/>
        <v>69</v>
      </c>
      <c r="W15" s="15" t="str">
        <f t="shared" si="10"/>
        <v>D</v>
      </c>
      <c r="X15" s="21" t="str">
        <f t="shared" si="11"/>
        <v>10%</v>
      </c>
    </row>
    <row r="16" s="3" customFormat="1" ht="33" customHeight="1" spans="1:24">
      <c r="A16" s="23">
        <v>16</v>
      </c>
      <c r="B16" s="33" t="s">
        <v>25</v>
      </c>
      <c r="C16" s="23" t="s">
        <v>26</v>
      </c>
      <c r="D16" s="30">
        <v>3542.5</v>
      </c>
      <c r="E16" s="23">
        <v>0</v>
      </c>
      <c r="F16" s="17">
        <f t="shared" si="12"/>
        <v>0</v>
      </c>
      <c r="G16" s="18">
        <f t="shared" si="1"/>
        <v>0</v>
      </c>
      <c r="H16" s="24">
        <v>-0.1403</v>
      </c>
      <c r="I16" s="24">
        <v>0.0436</v>
      </c>
      <c r="J16" s="20" t="str">
        <f t="shared" si="2"/>
        <v>10</v>
      </c>
      <c r="K16" s="20">
        <f t="shared" si="3"/>
        <v>8.91</v>
      </c>
      <c r="L16" s="30">
        <v>3542.5</v>
      </c>
      <c r="M16" s="23">
        <v>0</v>
      </c>
      <c r="N16" s="21">
        <f t="shared" si="13"/>
        <v>0</v>
      </c>
      <c r="O16" s="20" t="str">
        <f t="shared" si="5"/>
        <v>20</v>
      </c>
      <c r="P16" s="17">
        <v>0.00123265574649599</v>
      </c>
      <c r="Q16" s="20" t="str">
        <f t="shared" si="6"/>
        <v>20</v>
      </c>
      <c r="R16" s="23">
        <v>1</v>
      </c>
      <c r="S16" s="23">
        <v>0</v>
      </c>
      <c r="T16" s="23">
        <f t="shared" si="7"/>
        <v>1</v>
      </c>
      <c r="U16" s="23">
        <f t="shared" si="8"/>
        <v>12</v>
      </c>
      <c r="V16" s="20">
        <f t="shared" si="9"/>
        <v>70.91</v>
      </c>
      <c r="W16" s="15" t="str">
        <f t="shared" si="10"/>
        <v>C</v>
      </c>
      <c r="X16" s="21" t="str">
        <f t="shared" si="11"/>
        <v>15%</v>
      </c>
    </row>
    <row r="17" s="3" customFormat="1" ht="33" customHeight="1" spans="1:24">
      <c r="A17" s="23">
        <v>17</v>
      </c>
      <c r="B17" s="33" t="s">
        <v>34</v>
      </c>
      <c r="C17" s="23" t="s">
        <v>26</v>
      </c>
      <c r="D17" s="26">
        <v>37692.2</v>
      </c>
      <c r="E17" s="23">
        <v>8502</v>
      </c>
      <c r="F17" s="17">
        <f t="shared" si="12"/>
        <v>0.225563909774436</v>
      </c>
      <c r="G17" s="18">
        <f t="shared" si="1"/>
        <v>5.6390977443609</v>
      </c>
      <c r="H17" s="24">
        <v>0.238</v>
      </c>
      <c r="I17" s="24">
        <v>-0.604</v>
      </c>
      <c r="J17" s="20">
        <f t="shared" si="2"/>
        <v>4.05</v>
      </c>
      <c r="K17" s="20" t="str">
        <f t="shared" si="3"/>
        <v>10</v>
      </c>
      <c r="L17" s="26">
        <v>37692.2</v>
      </c>
      <c r="M17" s="23">
        <v>0</v>
      </c>
      <c r="N17" s="21">
        <f t="shared" si="13"/>
        <v>0</v>
      </c>
      <c r="O17" s="20" t="str">
        <f t="shared" si="5"/>
        <v>20</v>
      </c>
      <c r="P17" s="17">
        <v>0.00226790552540919</v>
      </c>
      <c r="Q17" s="20" t="str">
        <f t="shared" si="6"/>
        <v>20</v>
      </c>
      <c r="R17" s="23">
        <v>2</v>
      </c>
      <c r="S17" s="23">
        <v>0</v>
      </c>
      <c r="T17" s="23">
        <f t="shared" si="7"/>
        <v>2</v>
      </c>
      <c r="U17" s="23">
        <f t="shared" si="8"/>
        <v>9</v>
      </c>
      <c r="V17" s="20">
        <f t="shared" si="9"/>
        <v>68.6890977443609</v>
      </c>
      <c r="W17" s="15" t="str">
        <f t="shared" si="10"/>
        <v>D</v>
      </c>
      <c r="X17" s="21" t="str">
        <f t="shared" si="11"/>
        <v>10%</v>
      </c>
    </row>
  </sheetData>
  <mergeCells count="1">
    <mergeCell ref="A1:X1"/>
  </mergeCells>
  <pageMargins left="0.751388888888889" right="0.751388888888889" top="1" bottom="1" header="0.5" footer="0.5"/>
  <pageSetup paperSize="8" scale="77"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0"/>
  <sheetViews>
    <sheetView tabSelected="1" zoomScale="92" zoomScaleNormal="92" workbookViewId="0">
      <pane xSplit="2" ySplit="2" topLeftCell="C3" activePane="bottomRight" state="frozen"/>
      <selection/>
      <selection pane="topRight"/>
      <selection pane="bottomLeft"/>
      <selection pane="bottomRight" activeCell="D11" sqref="D11"/>
    </sheetView>
  </sheetViews>
  <sheetFormatPr defaultColWidth="8.61666666666667" defaultRowHeight="13.5"/>
  <cols>
    <col min="1" max="1" width="5.01666666666667" customWidth="1"/>
    <col min="2" max="2" width="41.625" customWidth="1"/>
    <col min="4" max="4" width="12.625"/>
    <col min="5" max="5" width="11.5"/>
    <col min="7" max="7" width="12.3583333333333" customWidth="1"/>
    <col min="8" max="9" width="12.3583333333333" style="5" customWidth="1"/>
    <col min="10" max="11" width="12.3583333333333" customWidth="1"/>
    <col min="12" max="12" width="12.625" style="6" customWidth="1"/>
    <col min="13" max="15" width="12.0916666666667" customWidth="1"/>
    <col min="16" max="16" width="11.5083333333333" customWidth="1"/>
    <col min="17" max="18" width="13.45" customWidth="1"/>
    <col min="21" max="21" width="15.6166666666667" customWidth="1"/>
    <col min="23" max="24" width="8.61666666666667" style="7"/>
  </cols>
  <sheetData>
    <row r="1" s="1" customFormat="1" ht="68" customHeight="1" spans="1:24">
      <c r="A1" s="8" t="s">
        <v>127</v>
      </c>
      <c r="B1" s="8"/>
      <c r="C1" s="8"/>
      <c r="D1" s="8"/>
      <c r="E1" s="8"/>
      <c r="F1" s="8"/>
      <c r="G1" s="8"/>
      <c r="H1" s="8"/>
      <c r="I1" s="8"/>
      <c r="J1" s="8"/>
      <c r="K1" s="8"/>
      <c r="L1" s="9"/>
      <c r="M1" s="8"/>
      <c r="N1" s="8"/>
      <c r="O1" s="8"/>
      <c r="P1" s="8"/>
      <c r="Q1" s="8"/>
      <c r="R1" s="8"/>
      <c r="S1" s="8"/>
      <c r="T1" s="8"/>
      <c r="U1" s="8"/>
      <c r="V1" s="8"/>
      <c r="W1" s="10"/>
      <c r="X1" s="10"/>
    </row>
    <row r="2" s="2" customFormat="1" ht="57" spans="1:24">
      <c r="A2" s="11" t="s">
        <v>1</v>
      </c>
      <c r="B2" s="11" t="s">
        <v>2</v>
      </c>
      <c r="C2" s="11" t="s">
        <v>3</v>
      </c>
      <c r="D2" s="11" t="s">
        <v>4</v>
      </c>
      <c r="E2" s="11" t="s">
        <v>5</v>
      </c>
      <c r="F2" s="11" t="s">
        <v>6</v>
      </c>
      <c r="G2" s="11" t="s">
        <v>7</v>
      </c>
      <c r="H2" s="11" t="s">
        <v>8</v>
      </c>
      <c r="I2" s="11" t="s">
        <v>9</v>
      </c>
      <c r="J2" s="11" t="s">
        <v>10</v>
      </c>
      <c r="K2" s="11" t="s">
        <v>11</v>
      </c>
      <c r="L2" s="12" t="s">
        <v>12</v>
      </c>
      <c r="M2" s="11" t="s">
        <v>13</v>
      </c>
      <c r="N2" s="11" t="s">
        <v>14</v>
      </c>
      <c r="O2" s="11" t="s">
        <v>15</v>
      </c>
      <c r="P2" s="11" t="s">
        <v>16</v>
      </c>
      <c r="Q2" s="11" t="s">
        <v>17</v>
      </c>
      <c r="R2" s="11" t="s">
        <v>128</v>
      </c>
      <c r="S2" s="11" t="s">
        <v>19</v>
      </c>
      <c r="T2" s="11" t="s">
        <v>20</v>
      </c>
      <c r="U2" s="11" t="s">
        <v>21</v>
      </c>
      <c r="V2" s="11" t="s">
        <v>22</v>
      </c>
      <c r="W2" s="13" t="s">
        <v>23</v>
      </c>
      <c r="X2" s="13" t="s">
        <v>24</v>
      </c>
    </row>
    <row r="3" s="3" customFormat="1" ht="31" customHeight="1" spans="1:24">
      <c r="A3" s="14">
        <v>1</v>
      </c>
      <c r="B3" s="15" t="s">
        <v>29</v>
      </c>
      <c r="C3" s="14" t="s">
        <v>26</v>
      </c>
      <c r="D3" s="16">
        <v>117393.18</v>
      </c>
      <c r="E3" s="14">
        <v>116805.98</v>
      </c>
      <c r="F3" s="17">
        <f t="shared" ref="F3:F25" si="0">E3/D3</f>
        <v>0.994998005846677</v>
      </c>
      <c r="G3" s="18">
        <f t="shared" ref="G3:G66" si="1">((F3*100)*25)/100</f>
        <v>24.8749501461669</v>
      </c>
      <c r="H3" s="19">
        <v>-0.2314</v>
      </c>
      <c r="I3" s="19">
        <v>-0.0625</v>
      </c>
      <c r="J3" s="20" t="str">
        <f t="shared" ref="J3:J66" si="2">IF(H3&lt;=0,"10",IF(H3&gt;=40%,"0",10-(5*H3/0.2)))</f>
        <v>10</v>
      </c>
      <c r="K3" s="20" t="str">
        <f t="shared" ref="K3:K66" si="3">IF(I3&lt;=0,"10",IF(I3&gt;=40%,"0",10-(5*I3/0.2)))</f>
        <v>10</v>
      </c>
      <c r="L3" s="16">
        <v>117393.18</v>
      </c>
      <c r="M3" s="14">
        <v>0</v>
      </c>
      <c r="N3" s="21">
        <f t="shared" ref="N3:N25" si="4">M3/(L3+M3)</f>
        <v>0</v>
      </c>
      <c r="O3" s="20" t="str">
        <f t="shared" ref="O3:O66" si="5">IF(N3&lt;=50%,"20",IF(N3&gt;=250/300,"0",(2000-20*(N3-50%)*100*3)/100))</f>
        <v>20</v>
      </c>
      <c r="P3" s="22">
        <v>0</v>
      </c>
      <c r="Q3" s="20" t="str">
        <f t="shared" ref="Q3:Q66" si="6">IF(P3&lt;=5%,"20",IF(P3&gt;=25%,"0",(2000-20*(P3-5%)*100*5)/100))</f>
        <v>20</v>
      </c>
      <c r="R3" s="14">
        <v>0</v>
      </c>
      <c r="S3" s="14">
        <v>0</v>
      </c>
      <c r="T3" s="14">
        <f t="shared" ref="T3:T66" si="7">R3+S3</f>
        <v>0</v>
      </c>
      <c r="U3" s="23">
        <f t="shared" ref="U3:U66" si="8">IF(T3&gt;=5,"0",0.15*(100-20*T3))</f>
        <v>15</v>
      </c>
      <c r="V3" s="20">
        <f t="shared" ref="V3:V66" si="9">G3+J3+K3+O3+Q3+U3</f>
        <v>99.8749501461669</v>
      </c>
      <c r="W3" s="15" t="str">
        <f t="shared" ref="W3:W66" si="10">IF(V3&gt;=90,"A",IF(V3&gt;=80,"B",IF(V3&gt;=70,"C",IF(V3&gt;=60,"D","E"))))</f>
        <v>A</v>
      </c>
      <c r="X3" s="21" t="str">
        <f t="shared" ref="X3:X66" si="11">IF(W3="A","25%",IF(W3="B","20%",IF(W3="C","15%",IF(W3="D","10%","0"))))</f>
        <v>25%</v>
      </c>
    </row>
    <row r="4" s="4" customFormat="1" ht="31" customHeight="1" spans="1:24">
      <c r="A4" s="14">
        <v>2</v>
      </c>
      <c r="B4" s="15" t="s">
        <v>35</v>
      </c>
      <c r="C4" s="14" t="s">
        <v>28</v>
      </c>
      <c r="D4" s="16">
        <v>4057.86</v>
      </c>
      <c r="E4" s="14">
        <v>0</v>
      </c>
      <c r="F4" s="17">
        <f t="shared" si="0"/>
        <v>0</v>
      </c>
      <c r="G4" s="18">
        <f t="shared" si="1"/>
        <v>0</v>
      </c>
      <c r="H4" s="24">
        <v>-0.3736</v>
      </c>
      <c r="I4" s="24">
        <v>-0.2611</v>
      </c>
      <c r="J4" s="20" t="str">
        <f t="shared" si="2"/>
        <v>10</v>
      </c>
      <c r="K4" s="20" t="str">
        <f t="shared" si="3"/>
        <v>10</v>
      </c>
      <c r="L4" s="25">
        <v>4057.86</v>
      </c>
      <c r="M4" s="23">
        <v>0</v>
      </c>
      <c r="N4" s="21">
        <f t="shared" si="4"/>
        <v>0</v>
      </c>
      <c r="O4" s="20" t="str">
        <f t="shared" si="5"/>
        <v>20</v>
      </c>
      <c r="P4" s="17">
        <v>0</v>
      </c>
      <c r="Q4" s="20" t="str">
        <f t="shared" si="6"/>
        <v>20</v>
      </c>
      <c r="R4" s="14">
        <v>1</v>
      </c>
      <c r="S4" s="23">
        <v>0</v>
      </c>
      <c r="T4" s="23">
        <f t="shared" si="7"/>
        <v>1</v>
      </c>
      <c r="U4" s="23">
        <f t="shared" si="8"/>
        <v>12</v>
      </c>
      <c r="V4" s="20">
        <f t="shared" si="9"/>
        <v>72</v>
      </c>
      <c r="W4" s="15" t="str">
        <f t="shared" si="10"/>
        <v>C</v>
      </c>
      <c r="X4" s="21" t="str">
        <f t="shared" si="11"/>
        <v>15%</v>
      </c>
    </row>
    <row r="5" s="4" customFormat="1" ht="31" customHeight="1" spans="1:24">
      <c r="A5" s="14">
        <v>3</v>
      </c>
      <c r="B5" s="15" t="s">
        <v>34</v>
      </c>
      <c r="C5" s="14" t="s">
        <v>26</v>
      </c>
      <c r="D5" s="16">
        <v>14433</v>
      </c>
      <c r="E5" s="14">
        <v>6613.78</v>
      </c>
      <c r="F5" s="17">
        <f t="shared" si="0"/>
        <v>0.458240144114183</v>
      </c>
      <c r="G5" s="18">
        <f t="shared" si="1"/>
        <v>11.4560036028546</v>
      </c>
      <c r="H5" s="19">
        <v>0.027</v>
      </c>
      <c r="I5" s="19">
        <v>-0.208</v>
      </c>
      <c r="J5" s="20">
        <f t="shared" si="2"/>
        <v>9.325</v>
      </c>
      <c r="K5" s="20" t="str">
        <f t="shared" si="3"/>
        <v>10</v>
      </c>
      <c r="L5" s="25">
        <v>14433</v>
      </c>
      <c r="M5" s="23">
        <v>0</v>
      </c>
      <c r="N5" s="21">
        <f t="shared" si="4"/>
        <v>0</v>
      </c>
      <c r="O5" s="20" t="str">
        <f t="shared" si="5"/>
        <v>20</v>
      </c>
      <c r="P5" s="17">
        <v>0</v>
      </c>
      <c r="Q5" s="20" t="str">
        <f t="shared" si="6"/>
        <v>20</v>
      </c>
      <c r="R5" s="14">
        <v>0</v>
      </c>
      <c r="S5" s="23">
        <v>0</v>
      </c>
      <c r="T5" s="23">
        <f t="shared" si="7"/>
        <v>0</v>
      </c>
      <c r="U5" s="23">
        <f t="shared" si="8"/>
        <v>15</v>
      </c>
      <c r="V5" s="20">
        <f t="shared" si="9"/>
        <v>85.7810036028546</v>
      </c>
      <c r="W5" s="15" t="str">
        <f t="shared" si="10"/>
        <v>B</v>
      </c>
      <c r="X5" s="21" t="str">
        <f t="shared" si="11"/>
        <v>20%</v>
      </c>
    </row>
    <row r="6" s="4" customFormat="1" ht="31" customHeight="1" spans="1:24">
      <c r="A6" s="14">
        <v>4</v>
      </c>
      <c r="B6" s="15" t="s">
        <v>32</v>
      </c>
      <c r="C6" s="14" t="s">
        <v>28</v>
      </c>
      <c r="D6" s="16">
        <v>1988.58</v>
      </c>
      <c r="E6" s="14">
        <v>0</v>
      </c>
      <c r="F6" s="17">
        <f t="shared" si="0"/>
        <v>0</v>
      </c>
      <c r="G6" s="18">
        <f t="shared" si="1"/>
        <v>0</v>
      </c>
      <c r="H6" s="24">
        <v>-0.4653</v>
      </c>
      <c r="I6" s="24">
        <v>-0.114</v>
      </c>
      <c r="J6" s="20" t="str">
        <f t="shared" si="2"/>
        <v>10</v>
      </c>
      <c r="K6" s="20" t="str">
        <f t="shared" si="3"/>
        <v>10</v>
      </c>
      <c r="L6" s="20">
        <v>1988.58</v>
      </c>
      <c r="M6" s="23">
        <v>0</v>
      </c>
      <c r="N6" s="21">
        <f t="shared" si="4"/>
        <v>0</v>
      </c>
      <c r="O6" s="20" t="str">
        <f t="shared" si="5"/>
        <v>20</v>
      </c>
      <c r="P6" s="17">
        <v>0</v>
      </c>
      <c r="Q6" s="20" t="str">
        <f t="shared" si="6"/>
        <v>20</v>
      </c>
      <c r="R6" s="14">
        <v>1</v>
      </c>
      <c r="S6" s="23">
        <v>0</v>
      </c>
      <c r="T6" s="23">
        <f t="shared" si="7"/>
        <v>1</v>
      </c>
      <c r="U6" s="23">
        <f t="shared" si="8"/>
        <v>12</v>
      </c>
      <c r="V6" s="20">
        <f t="shared" si="9"/>
        <v>72</v>
      </c>
      <c r="W6" s="15" t="str">
        <f t="shared" si="10"/>
        <v>C</v>
      </c>
      <c r="X6" s="21" t="str">
        <f t="shared" si="11"/>
        <v>15%</v>
      </c>
    </row>
    <row r="7" s="4" customFormat="1" ht="31" customHeight="1" spans="1:24">
      <c r="A7" s="14">
        <v>5</v>
      </c>
      <c r="B7" s="15" t="s">
        <v>25</v>
      </c>
      <c r="C7" s="14" t="s">
        <v>26</v>
      </c>
      <c r="D7" s="16">
        <v>39794.9</v>
      </c>
      <c r="E7" s="14">
        <v>0</v>
      </c>
      <c r="F7" s="17">
        <f t="shared" si="0"/>
        <v>0</v>
      </c>
      <c r="G7" s="18">
        <f t="shared" si="1"/>
        <v>0</v>
      </c>
      <c r="H7" s="24">
        <v>-0.1351</v>
      </c>
      <c r="I7" s="24">
        <v>0.0356</v>
      </c>
      <c r="J7" s="20" t="str">
        <f t="shared" si="2"/>
        <v>10</v>
      </c>
      <c r="K7" s="20">
        <f t="shared" si="3"/>
        <v>9.11</v>
      </c>
      <c r="L7" s="20">
        <v>39794.9</v>
      </c>
      <c r="M7" s="23">
        <v>0</v>
      </c>
      <c r="N7" s="21">
        <f t="shared" si="4"/>
        <v>0</v>
      </c>
      <c r="O7" s="20" t="str">
        <f t="shared" si="5"/>
        <v>20</v>
      </c>
      <c r="P7" s="17">
        <v>0.00585372155040848</v>
      </c>
      <c r="Q7" s="20" t="str">
        <f t="shared" si="6"/>
        <v>20</v>
      </c>
      <c r="R7" s="14">
        <v>1</v>
      </c>
      <c r="S7" s="23">
        <v>0</v>
      </c>
      <c r="T7" s="23">
        <f t="shared" si="7"/>
        <v>1</v>
      </c>
      <c r="U7" s="23">
        <f t="shared" si="8"/>
        <v>12</v>
      </c>
      <c r="V7" s="20">
        <f t="shared" si="9"/>
        <v>71.11</v>
      </c>
      <c r="W7" s="15" t="str">
        <f t="shared" si="10"/>
        <v>C</v>
      </c>
      <c r="X7" s="21" t="str">
        <f t="shared" si="11"/>
        <v>15%</v>
      </c>
    </row>
    <row r="8" s="4" customFormat="1" ht="31" customHeight="1" spans="1:24">
      <c r="A8" s="14">
        <v>6</v>
      </c>
      <c r="B8" s="15" t="s">
        <v>98</v>
      </c>
      <c r="C8" s="14" t="s">
        <v>26</v>
      </c>
      <c r="D8" s="16">
        <v>688.9</v>
      </c>
      <c r="E8" s="14">
        <v>0</v>
      </c>
      <c r="F8" s="17">
        <f t="shared" si="0"/>
        <v>0</v>
      </c>
      <c r="G8" s="18">
        <f t="shared" si="1"/>
        <v>0</v>
      </c>
      <c r="H8" s="24">
        <v>-0.4389</v>
      </c>
      <c r="I8" s="24">
        <v>-0.0308</v>
      </c>
      <c r="J8" s="20" t="str">
        <f t="shared" si="2"/>
        <v>10</v>
      </c>
      <c r="K8" s="20" t="str">
        <f t="shared" si="3"/>
        <v>10</v>
      </c>
      <c r="L8" s="20">
        <v>688.9</v>
      </c>
      <c r="M8" s="23">
        <v>0</v>
      </c>
      <c r="N8" s="21">
        <f t="shared" si="4"/>
        <v>0</v>
      </c>
      <c r="O8" s="20" t="str">
        <f t="shared" si="5"/>
        <v>20</v>
      </c>
      <c r="P8" s="17">
        <v>0.000875712773802321</v>
      </c>
      <c r="Q8" s="20" t="str">
        <f t="shared" si="6"/>
        <v>20</v>
      </c>
      <c r="R8" s="14">
        <v>3</v>
      </c>
      <c r="S8" s="23">
        <v>0</v>
      </c>
      <c r="T8" s="23">
        <f t="shared" si="7"/>
        <v>3</v>
      </c>
      <c r="U8" s="23">
        <f t="shared" si="8"/>
        <v>6</v>
      </c>
      <c r="V8" s="20">
        <f t="shared" si="9"/>
        <v>66</v>
      </c>
      <c r="W8" s="15" t="str">
        <f t="shared" si="10"/>
        <v>D</v>
      </c>
      <c r="X8" s="21" t="str">
        <f t="shared" si="11"/>
        <v>10%</v>
      </c>
    </row>
    <row r="9" s="3" customFormat="1" ht="31" customHeight="1" spans="1:24">
      <c r="A9" s="14">
        <v>7</v>
      </c>
      <c r="B9" s="15" t="s">
        <v>33</v>
      </c>
      <c r="C9" s="14" t="s">
        <v>26</v>
      </c>
      <c r="D9" s="16">
        <v>4355.9</v>
      </c>
      <c r="E9" s="14">
        <v>0</v>
      </c>
      <c r="F9" s="17">
        <f t="shared" si="0"/>
        <v>0</v>
      </c>
      <c r="G9" s="18">
        <f t="shared" si="1"/>
        <v>0</v>
      </c>
      <c r="H9" s="24">
        <v>-0.1586</v>
      </c>
      <c r="I9" s="24">
        <v>-0.2709</v>
      </c>
      <c r="J9" s="20" t="str">
        <f t="shared" si="2"/>
        <v>10</v>
      </c>
      <c r="K9" s="20" t="str">
        <f t="shared" si="3"/>
        <v>10</v>
      </c>
      <c r="L9" s="16">
        <v>4355.9</v>
      </c>
      <c r="M9" s="23">
        <v>0</v>
      </c>
      <c r="N9" s="21">
        <f t="shared" si="4"/>
        <v>0</v>
      </c>
      <c r="O9" s="20" t="str">
        <f t="shared" si="5"/>
        <v>20</v>
      </c>
      <c r="P9" s="22">
        <v>0.000173730064912108</v>
      </c>
      <c r="Q9" s="20" t="str">
        <f t="shared" si="6"/>
        <v>20</v>
      </c>
      <c r="R9" s="14">
        <v>1</v>
      </c>
      <c r="S9" s="14">
        <v>0</v>
      </c>
      <c r="T9" s="14">
        <f t="shared" si="7"/>
        <v>1</v>
      </c>
      <c r="U9" s="23">
        <f t="shared" si="8"/>
        <v>12</v>
      </c>
      <c r="V9" s="20">
        <f t="shared" si="9"/>
        <v>72</v>
      </c>
      <c r="W9" s="15" t="str">
        <f t="shared" si="10"/>
        <v>C</v>
      </c>
      <c r="X9" s="21" t="str">
        <f t="shared" si="11"/>
        <v>15%</v>
      </c>
    </row>
    <row r="10" s="3" customFormat="1" ht="31" customHeight="1" spans="1:24">
      <c r="A10" s="14">
        <v>8</v>
      </c>
      <c r="B10" s="15" t="s">
        <v>27</v>
      </c>
      <c r="C10" s="14" t="s">
        <v>28</v>
      </c>
      <c r="D10" s="16">
        <v>2762.26</v>
      </c>
      <c r="E10" s="14">
        <v>0</v>
      </c>
      <c r="F10" s="17">
        <f t="shared" si="0"/>
        <v>0</v>
      </c>
      <c r="G10" s="18">
        <f t="shared" si="1"/>
        <v>0</v>
      </c>
      <c r="H10" s="24">
        <v>-0.3407</v>
      </c>
      <c r="I10" s="24">
        <v>-0.0863</v>
      </c>
      <c r="J10" s="20" t="str">
        <f t="shared" si="2"/>
        <v>10</v>
      </c>
      <c r="K10" s="20" t="str">
        <f t="shared" si="3"/>
        <v>10</v>
      </c>
      <c r="L10" s="16">
        <v>2762.26</v>
      </c>
      <c r="M10" s="23">
        <v>0</v>
      </c>
      <c r="N10" s="21">
        <f t="shared" si="4"/>
        <v>0</v>
      </c>
      <c r="O10" s="20" t="str">
        <f t="shared" si="5"/>
        <v>20</v>
      </c>
      <c r="P10" s="22">
        <v>0</v>
      </c>
      <c r="Q10" s="20" t="str">
        <f t="shared" si="6"/>
        <v>20</v>
      </c>
      <c r="R10" s="14">
        <v>0</v>
      </c>
      <c r="S10" s="14">
        <v>0</v>
      </c>
      <c r="T10" s="14">
        <f t="shared" si="7"/>
        <v>0</v>
      </c>
      <c r="U10" s="23">
        <f t="shared" si="8"/>
        <v>15</v>
      </c>
      <c r="V10" s="20">
        <f t="shared" si="9"/>
        <v>75</v>
      </c>
      <c r="W10" s="15" t="str">
        <f t="shared" si="10"/>
        <v>C</v>
      </c>
      <c r="X10" s="21" t="str">
        <f t="shared" si="11"/>
        <v>15%</v>
      </c>
    </row>
    <row r="11" s="3" customFormat="1" ht="31" customHeight="1" spans="1:24">
      <c r="A11" s="14">
        <v>9</v>
      </c>
      <c r="B11" s="15" t="s">
        <v>99</v>
      </c>
      <c r="C11" s="14" t="s">
        <v>26</v>
      </c>
      <c r="D11" s="16">
        <v>127.5</v>
      </c>
      <c r="E11" s="14">
        <v>0</v>
      </c>
      <c r="F11" s="17">
        <f t="shared" si="0"/>
        <v>0</v>
      </c>
      <c r="G11" s="18">
        <f t="shared" si="1"/>
        <v>0</v>
      </c>
      <c r="H11" s="24">
        <v>-0.224</v>
      </c>
      <c r="I11" s="24">
        <v>-0.1874</v>
      </c>
      <c r="J11" s="20" t="str">
        <f t="shared" si="2"/>
        <v>10</v>
      </c>
      <c r="K11" s="20" t="str">
        <f t="shared" si="3"/>
        <v>10</v>
      </c>
      <c r="L11" s="16">
        <v>127.5</v>
      </c>
      <c r="M11" s="23">
        <v>0</v>
      </c>
      <c r="N11" s="21">
        <f t="shared" si="4"/>
        <v>0</v>
      </c>
      <c r="O11" s="20" t="str">
        <f t="shared" si="5"/>
        <v>20</v>
      </c>
      <c r="P11" s="22">
        <v>0.000168867338314364</v>
      </c>
      <c r="Q11" s="20" t="str">
        <f t="shared" si="6"/>
        <v>20</v>
      </c>
      <c r="R11" s="14">
        <v>1</v>
      </c>
      <c r="S11" s="14">
        <v>0</v>
      </c>
      <c r="T11" s="14">
        <f t="shared" si="7"/>
        <v>1</v>
      </c>
      <c r="U11" s="23">
        <f t="shared" si="8"/>
        <v>12</v>
      </c>
      <c r="V11" s="20">
        <f t="shared" si="9"/>
        <v>72</v>
      </c>
      <c r="W11" s="15" t="str">
        <f t="shared" si="10"/>
        <v>C</v>
      </c>
      <c r="X11" s="21" t="str">
        <f t="shared" si="11"/>
        <v>15%</v>
      </c>
    </row>
    <row r="12" s="3" customFormat="1" ht="31" customHeight="1" spans="1:24">
      <c r="A12" s="14">
        <v>10</v>
      </c>
      <c r="B12" s="15" t="s">
        <v>31</v>
      </c>
      <c r="C12" s="14" t="s">
        <v>28</v>
      </c>
      <c r="D12" s="16">
        <v>6635.35</v>
      </c>
      <c r="E12" s="14">
        <v>0</v>
      </c>
      <c r="F12" s="17">
        <f t="shared" si="0"/>
        <v>0</v>
      </c>
      <c r="G12" s="18">
        <f t="shared" si="1"/>
        <v>0</v>
      </c>
      <c r="H12" s="24">
        <v>-0.3507</v>
      </c>
      <c r="I12" s="24">
        <v>-0.069</v>
      </c>
      <c r="J12" s="20" t="str">
        <f t="shared" si="2"/>
        <v>10</v>
      </c>
      <c r="K12" s="20" t="str">
        <f t="shared" si="3"/>
        <v>10</v>
      </c>
      <c r="L12" s="26">
        <v>6635.35</v>
      </c>
      <c r="M12" s="23">
        <v>0</v>
      </c>
      <c r="N12" s="21">
        <f t="shared" si="4"/>
        <v>0</v>
      </c>
      <c r="O12" s="20" t="str">
        <f t="shared" si="5"/>
        <v>20</v>
      </c>
      <c r="P12" s="22">
        <v>0.000266419822188924</v>
      </c>
      <c r="Q12" s="20" t="str">
        <f t="shared" si="6"/>
        <v>20</v>
      </c>
      <c r="R12" s="14">
        <v>1</v>
      </c>
      <c r="S12" s="14">
        <v>0</v>
      </c>
      <c r="T12" s="14">
        <f t="shared" si="7"/>
        <v>1</v>
      </c>
      <c r="U12" s="23">
        <f t="shared" si="8"/>
        <v>12</v>
      </c>
      <c r="V12" s="20">
        <f t="shared" si="9"/>
        <v>72</v>
      </c>
      <c r="W12" s="15" t="str">
        <f t="shared" si="10"/>
        <v>C</v>
      </c>
      <c r="X12" s="21" t="str">
        <f t="shared" si="11"/>
        <v>15%</v>
      </c>
    </row>
    <row r="13" s="3" customFormat="1" ht="31" customHeight="1" spans="1:24">
      <c r="A13" s="14">
        <v>11</v>
      </c>
      <c r="B13" s="15" t="s">
        <v>100</v>
      </c>
      <c r="C13" s="14" t="s">
        <v>26</v>
      </c>
      <c r="D13" s="16">
        <v>3926.66</v>
      </c>
      <c r="E13" s="14">
        <v>3608.66</v>
      </c>
      <c r="F13" s="17">
        <f t="shared" si="0"/>
        <v>0.91901514264031</v>
      </c>
      <c r="G13" s="18">
        <f t="shared" si="1"/>
        <v>22.9753785660078</v>
      </c>
      <c r="H13" s="24">
        <v>-0.563545449917769</v>
      </c>
      <c r="I13" s="24">
        <v>-0.326710632401215</v>
      </c>
      <c r="J13" s="20" t="str">
        <f t="shared" si="2"/>
        <v>10</v>
      </c>
      <c r="K13" s="20" t="str">
        <f t="shared" si="3"/>
        <v>10</v>
      </c>
      <c r="L13" s="16">
        <v>3926.66</v>
      </c>
      <c r="M13" s="14">
        <v>0</v>
      </c>
      <c r="N13" s="21">
        <f t="shared" si="4"/>
        <v>0</v>
      </c>
      <c r="O13" s="20" t="str">
        <f t="shared" si="5"/>
        <v>20</v>
      </c>
      <c r="P13" s="22">
        <v>0.00866015281371404</v>
      </c>
      <c r="Q13" s="20" t="str">
        <f t="shared" si="6"/>
        <v>20</v>
      </c>
      <c r="R13" s="14">
        <v>1</v>
      </c>
      <c r="S13" s="14">
        <v>0</v>
      </c>
      <c r="T13" s="14">
        <f t="shared" si="7"/>
        <v>1</v>
      </c>
      <c r="U13" s="23">
        <f t="shared" si="8"/>
        <v>12</v>
      </c>
      <c r="V13" s="20">
        <f t="shared" si="9"/>
        <v>94.9753785660077</v>
      </c>
      <c r="W13" s="15" t="str">
        <f t="shared" si="10"/>
        <v>A</v>
      </c>
      <c r="X13" s="21" t="str">
        <f t="shared" si="11"/>
        <v>25%</v>
      </c>
    </row>
    <row r="14" s="4" customFormat="1" ht="31" customHeight="1" spans="1:24">
      <c r="A14" s="14">
        <v>12</v>
      </c>
      <c r="B14" s="15" t="s">
        <v>40</v>
      </c>
      <c r="C14" s="14" t="s">
        <v>26</v>
      </c>
      <c r="D14" s="16">
        <v>4803.76</v>
      </c>
      <c r="E14" s="14">
        <v>1996.36</v>
      </c>
      <c r="F14" s="17">
        <f t="shared" si="0"/>
        <v>0.415582793478442</v>
      </c>
      <c r="G14" s="18">
        <f t="shared" si="1"/>
        <v>10.389569836961</v>
      </c>
      <c r="H14" s="24">
        <v>-0.0039</v>
      </c>
      <c r="I14" s="24">
        <v>0.2049</v>
      </c>
      <c r="J14" s="20" t="str">
        <f t="shared" si="2"/>
        <v>10</v>
      </c>
      <c r="K14" s="20">
        <f t="shared" si="3"/>
        <v>4.8775</v>
      </c>
      <c r="L14" s="20">
        <v>4803.76</v>
      </c>
      <c r="M14" s="14">
        <v>0</v>
      </c>
      <c r="N14" s="21">
        <f t="shared" si="4"/>
        <v>0</v>
      </c>
      <c r="O14" s="20" t="str">
        <f t="shared" si="5"/>
        <v>20</v>
      </c>
      <c r="P14" s="17">
        <v>0</v>
      </c>
      <c r="Q14" s="20" t="str">
        <f t="shared" si="6"/>
        <v>20</v>
      </c>
      <c r="R14" s="14">
        <v>1</v>
      </c>
      <c r="S14" s="23">
        <v>0</v>
      </c>
      <c r="T14" s="23">
        <f t="shared" si="7"/>
        <v>1</v>
      </c>
      <c r="U14" s="23">
        <f t="shared" si="8"/>
        <v>12</v>
      </c>
      <c r="V14" s="20">
        <f t="shared" si="9"/>
        <v>77.267069836961</v>
      </c>
      <c r="W14" s="15" t="str">
        <f t="shared" si="10"/>
        <v>C</v>
      </c>
      <c r="X14" s="21" t="str">
        <f t="shared" si="11"/>
        <v>15%</v>
      </c>
    </row>
    <row r="15" s="3" customFormat="1" ht="31" customHeight="1" spans="1:24">
      <c r="A15" s="14">
        <v>13</v>
      </c>
      <c r="B15" s="15" t="s">
        <v>44</v>
      </c>
      <c r="C15" s="14" t="s">
        <v>28</v>
      </c>
      <c r="D15" s="16">
        <v>3862.22</v>
      </c>
      <c r="E15" s="14">
        <v>1663.42</v>
      </c>
      <c r="F15" s="17">
        <f t="shared" si="0"/>
        <v>0.430690121225616</v>
      </c>
      <c r="G15" s="18">
        <f t="shared" si="1"/>
        <v>10.7672530306404</v>
      </c>
      <c r="H15" s="27">
        <v>-0.3096</v>
      </c>
      <c r="I15" s="27">
        <v>-0.0815</v>
      </c>
      <c r="J15" s="20" t="str">
        <f t="shared" si="2"/>
        <v>10</v>
      </c>
      <c r="K15" s="20" t="str">
        <f t="shared" si="3"/>
        <v>10</v>
      </c>
      <c r="L15" s="28">
        <v>3862.22</v>
      </c>
      <c r="M15" s="14">
        <v>0</v>
      </c>
      <c r="N15" s="21">
        <f t="shared" si="4"/>
        <v>0</v>
      </c>
      <c r="O15" s="20" t="str">
        <f t="shared" si="5"/>
        <v>20</v>
      </c>
      <c r="P15" s="22">
        <v>0</v>
      </c>
      <c r="Q15" s="20" t="str">
        <f t="shared" si="6"/>
        <v>20</v>
      </c>
      <c r="R15" s="14">
        <v>1</v>
      </c>
      <c r="S15" s="14">
        <v>0</v>
      </c>
      <c r="T15" s="14">
        <f t="shared" si="7"/>
        <v>1</v>
      </c>
      <c r="U15" s="23">
        <f t="shared" si="8"/>
        <v>12</v>
      </c>
      <c r="V15" s="20">
        <f t="shared" si="9"/>
        <v>82.7672530306404</v>
      </c>
      <c r="W15" s="15" t="str">
        <f t="shared" si="10"/>
        <v>B</v>
      </c>
      <c r="X15" s="21" t="str">
        <f t="shared" si="11"/>
        <v>20%</v>
      </c>
    </row>
    <row r="16" s="3" customFormat="1" ht="31" customHeight="1" spans="1:24">
      <c r="A16" s="14">
        <v>14</v>
      </c>
      <c r="B16" s="15" t="s">
        <v>39</v>
      </c>
      <c r="C16" s="14" t="s">
        <v>28</v>
      </c>
      <c r="D16" s="16">
        <v>8361.9</v>
      </c>
      <c r="E16" s="14">
        <v>3415.58</v>
      </c>
      <c r="F16" s="17">
        <f t="shared" si="0"/>
        <v>0.40846936700989</v>
      </c>
      <c r="G16" s="18">
        <f t="shared" si="1"/>
        <v>10.2117341752473</v>
      </c>
      <c r="H16" s="29">
        <v>-2.67</v>
      </c>
      <c r="I16" s="29">
        <v>-24.13</v>
      </c>
      <c r="J16" s="20" t="str">
        <f t="shared" si="2"/>
        <v>10</v>
      </c>
      <c r="K16" s="20" t="str">
        <f t="shared" si="3"/>
        <v>10</v>
      </c>
      <c r="L16" s="26">
        <v>8361.9</v>
      </c>
      <c r="M16" s="14">
        <v>0</v>
      </c>
      <c r="N16" s="21">
        <f t="shared" si="4"/>
        <v>0</v>
      </c>
      <c r="O16" s="20" t="str">
        <f t="shared" si="5"/>
        <v>20</v>
      </c>
      <c r="P16" s="22">
        <v>0.00253746929250809</v>
      </c>
      <c r="Q16" s="20" t="str">
        <f t="shared" si="6"/>
        <v>20</v>
      </c>
      <c r="R16" s="14">
        <v>0</v>
      </c>
      <c r="S16" s="14">
        <v>0</v>
      </c>
      <c r="T16" s="14">
        <f t="shared" si="7"/>
        <v>0</v>
      </c>
      <c r="U16" s="23">
        <f t="shared" si="8"/>
        <v>15</v>
      </c>
      <c r="V16" s="20">
        <f t="shared" si="9"/>
        <v>85.2117341752472</v>
      </c>
      <c r="W16" s="15" t="str">
        <f t="shared" si="10"/>
        <v>B</v>
      </c>
      <c r="X16" s="21" t="str">
        <f t="shared" si="11"/>
        <v>20%</v>
      </c>
    </row>
    <row r="17" s="3" customFormat="1" ht="31" customHeight="1" spans="1:24">
      <c r="A17" s="14">
        <v>15</v>
      </c>
      <c r="B17" s="15" t="s">
        <v>38</v>
      </c>
      <c r="C17" s="14" t="s">
        <v>26</v>
      </c>
      <c r="D17" s="16">
        <v>2099.8</v>
      </c>
      <c r="E17" s="14">
        <v>949.8</v>
      </c>
      <c r="F17" s="17">
        <f t="shared" si="0"/>
        <v>0.452328793218402</v>
      </c>
      <c r="G17" s="18">
        <f t="shared" si="1"/>
        <v>11.30821983046</v>
      </c>
      <c r="H17" s="24">
        <v>-0.08</v>
      </c>
      <c r="I17" s="24">
        <v>-0.3</v>
      </c>
      <c r="J17" s="20" t="str">
        <f t="shared" si="2"/>
        <v>10</v>
      </c>
      <c r="K17" s="20" t="str">
        <f t="shared" si="3"/>
        <v>10</v>
      </c>
      <c r="L17" s="26">
        <v>2099.8</v>
      </c>
      <c r="M17" s="14">
        <v>0</v>
      </c>
      <c r="N17" s="21">
        <f t="shared" si="4"/>
        <v>0</v>
      </c>
      <c r="O17" s="20" t="str">
        <f t="shared" si="5"/>
        <v>20</v>
      </c>
      <c r="P17" s="22">
        <v>0.00370245475651618</v>
      </c>
      <c r="Q17" s="20" t="str">
        <f t="shared" si="6"/>
        <v>20</v>
      </c>
      <c r="R17" s="14">
        <v>1</v>
      </c>
      <c r="S17" s="14">
        <v>0</v>
      </c>
      <c r="T17" s="14">
        <f t="shared" si="7"/>
        <v>1</v>
      </c>
      <c r="U17" s="23">
        <f t="shared" si="8"/>
        <v>12</v>
      </c>
      <c r="V17" s="20">
        <f t="shared" si="9"/>
        <v>83.30821983046</v>
      </c>
      <c r="W17" s="15" t="str">
        <f t="shared" si="10"/>
        <v>B</v>
      </c>
      <c r="X17" s="21" t="str">
        <f t="shared" si="11"/>
        <v>20%</v>
      </c>
    </row>
    <row r="18" s="3" customFormat="1" ht="31" customHeight="1" spans="1:24">
      <c r="A18" s="14">
        <v>16</v>
      </c>
      <c r="B18" s="15" t="s">
        <v>41</v>
      </c>
      <c r="C18" s="14" t="s">
        <v>26</v>
      </c>
      <c r="D18" s="16">
        <v>782</v>
      </c>
      <c r="E18" s="14">
        <v>322</v>
      </c>
      <c r="F18" s="17">
        <f t="shared" si="0"/>
        <v>0.411764705882353</v>
      </c>
      <c r="G18" s="18">
        <f t="shared" si="1"/>
        <v>10.2941176470588</v>
      </c>
      <c r="H18" s="24">
        <v>0.217442571114706</v>
      </c>
      <c r="I18" s="24">
        <v>-0.134779478989534</v>
      </c>
      <c r="J18" s="20">
        <f t="shared" si="2"/>
        <v>4.56393572213235</v>
      </c>
      <c r="K18" s="20" t="str">
        <f t="shared" si="3"/>
        <v>10</v>
      </c>
      <c r="L18" s="30">
        <v>782</v>
      </c>
      <c r="M18" s="14">
        <v>0</v>
      </c>
      <c r="N18" s="21">
        <f t="shared" si="4"/>
        <v>0</v>
      </c>
      <c r="O18" s="20" t="str">
        <f t="shared" si="5"/>
        <v>20</v>
      </c>
      <c r="P18" s="22">
        <v>0.000207983972255936</v>
      </c>
      <c r="Q18" s="20" t="str">
        <f t="shared" si="6"/>
        <v>20</v>
      </c>
      <c r="R18" s="14">
        <v>0</v>
      </c>
      <c r="S18" s="14">
        <v>0</v>
      </c>
      <c r="T18" s="14">
        <f t="shared" si="7"/>
        <v>0</v>
      </c>
      <c r="U18" s="23">
        <f t="shared" si="8"/>
        <v>15</v>
      </c>
      <c r="V18" s="20">
        <f t="shared" si="9"/>
        <v>79.8580533691912</v>
      </c>
      <c r="W18" s="15" t="str">
        <f t="shared" si="10"/>
        <v>C</v>
      </c>
      <c r="X18" s="21" t="str">
        <f t="shared" si="11"/>
        <v>15%</v>
      </c>
    </row>
    <row r="19" s="3" customFormat="1" ht="31" customHeight="1" spans="1:24">
      <c r="A19" s="14">
        <v>17</v>
      </c>
      <c r="B19" s="15" t="s">
        <v>42</v>
      </c>
      <c r="C19" s="14" t="s">
        <v>26</v>
      </c>
      <c r="D19" s="16">
        <v>3562.8</v>
      </c>
      <c r="E19" s="14">
        <v>1921.2</v>
      </c>
      <c r="F19" s="17">
        <f t="shared" si="0"/>
        <v>0.539238800943078</v>
      </c>
      <c r="G19" s="18">
        <f t="shared" si="1"/>
        <v>13.480970023577</v>
      </c>
      <c r="H19" s="24">
        <v>-0.479110831121032</v>
      </c>
      <c r="I19" s="24">
        <v>-0.263960057011806</v>
      </c>
      <c r="J19" s="20" t="str">
        <f t="shared" si="2"/>
        <v>10</v>
      </c>
      <c r="K19" s="20" t="str">
        <f t="shared" si="3"/>
        <v>10</v>
      </c>
      <c r="L19" s="26">
        <v>3562.8</v>
      </c>
      <c r="M19" s="14">
        <v>0</v>
      </c>
      <c r="N19" s="21">
        <f t="shared" si="4"/>
        <v>0</v>
      </c>
      <c r="O19" s="20" t="str">
        <f t="shared" si="5"/>
        <v>20</v>
      </c>
      <c r="P19" s="22">
        <v>0.0011662533573307</v>
      </c>
      <c r="Q19" s="20" t="str">
        <f t="shared" si="6"/>
        <v>20</v>
      </c>
      <c r="R19" s="14">
        <v>1</v>
      </c>
      <c r="S19" s="14">
        <v>0</v>
      </c>
      <c r="T19" s="14">
        <f t="shared" si="7"/>
        <v>1</v>
      </c>
      <c r="U19" s="23">
        <f t="shared" si="8"/>
        <v>12</v>
      </c>
      <c r="V19" s="20">
        <f t="shared" si="9"/>
        <v>85.480970023577</v>
      </c>
      <c r="W19" s="15" t="str">
        <f t="shared" si="10"/>
        <v>B</v>
      </c>
      <c r="X19" s="21" t="str">
        <f t="shared" si="11"/>
        <v>20%</v>
      </c>
    </row>
    <row r="20" s="3" customFormat="1" ht="31" customHeight="1" spans="1:24">
      <c r="A20" s="14">
        <v>18</v>
      </c>
      <c r="B20" s="15" t="s">
        <v>101</v>
      </c>
      <c r="C20" s="14" t="s">
        <v>26</v>
      </c>
      <c r="D20" s="16">
        <v>1161.5</v>
      </c>
      <c r="E20" s="14">
        <v>1161.5</v>
      </c>
      <c r="F20" s="17">
        <f t="shared" si="0"/>
        <v>1</v>
      </c>
      <c r="G20" s="18">
        <f t="shared" si="1"/>
        <v>25</v>
      </c>
      <c r="H20" s="24">
        <v>0</v>
      </c>
      <c r="I20" s="27">
        <v>-0.7489</v>
      </c>
      <c r="J20" s="20" t="str">
        <f t="shared" si="2"/>
        <v>10</v>
      </c>
      <c r="K20" s="20" t="str">
        <f t="shared" si="3"/>
        <v>10</v>
      </c>
      <c r="L20" s="26">
        <v>1161.5</v>
      </c>
      <c r="M20" s="14">
        <v>0</v>
      </c>
      <c r="N20" s="21">
        <f t="shared" si="4"/>
        <v>0</v>
      </c>
      <c r="O20" s="20" t="str">
        <f t="shared" si="5"/>
        <v>20</v>
      </c>
      <c r="P20" s="22">
        <v>0</v>
      </c>
      <c r="Q20" s="20" t="str">
        <f t="shared" si="6"/>
        <v>20</v>
      </c>
      <c r="R20" s="14">
        <v>0</v>
      </c>
      <c r="S20" s="14">
        <v>0</v>
      </c>
      <c r="T20" s="14">
        <f t="shared" si="7"/>
        <v>0</v>
      </c>
      <c r="U20" s="23">
        <f t="shared" si="8"/>
        <v>15</v>
      </c>
      <c r="V20" s="20">
        <f t="shared" si="9"/>
        <v>100</v>
      </c>
      <c r="W20" s="15" t="str">
        <f t="shared" si="10"/>
        <v>A</v>
      </c>
      <c r="X20" s="21" t="str">
        <f t="shared" si="11"/>
        <v>25%</v>
      </c>
    </row>
    <row r="21" s="3" customFormat="1" ht="31" customHeight="1" spans="1:24">
      <c r="A21" s="14">
        <v>19</v>
      </c>
      <c r="B21" s="15" t="s">
        <v>43</v>
      </c>
      <c r="C21" s="14" t="s">
        <v>26</v>
      </c>
      <c r="D21" s="16">
        <v>4110.1</v>
      </c>
      <c r="E21" s="14">
        <v>737.86</v>
      </c>
      <c r="F21" s="17">
        <f t="shared" si="0"/>
        <v>0.179523612564171</v>
      </c>
      <c r="G21" s="18">
        <f t="shared" si="1"/>
        <v>4.48809031410428</v>
      </c>
      <c r="H21" s="24">
        <v>-0.0776848829519769</v>
      </c>
      <c r="I21" s="24">
        <v>-0.189874633979826</v>
      </c>
      <c r="J21" s="20" t="str">
        <f t="shared" si="2"/>
        <v>10</v>
      </c>
      <c r="K21" s="20" t="str">
        <f t="shared" si="3"/>
        <v>10</v>
      </c>
      <c r="L21" s="26">
        <v>4110.1</v>
      </c>
      <c r="M21" s="14">
        <v>0</v>
      </c>
      <c r="N21" s="21">
        <f t="shared" si="4"/>
        <v>0</v>
      </c>
      <c r="O21" s="20" t="str">
        <f t="shared" si="5"/>
        <v>20</v>
      </c>
      <c r="P21" s="22">
        <v>0.000288919799996499</v>
      </c>
      <c r="Q21" s="20" t="str">
        <f t="shared" si="6"/>
        <v>20</v>
      </c>
      <c r="R21" s="14">
        <v>1</v>
      </c>
      <c r="S21" s="14">
        <v>0</v>
      </c>
      <c r="T21" s="14">
        <f t="shared" si="7"/>
        <v>1</v>
      </c>
      <c r="U21" s="23">
        <f t="shared" si="8"/>
        <v>12</v>
      </c>
      <c r="V21" s="20">
        <f t="shared" si="9"/>
        <v>76.4880903141043</v>
      </c>
      <c r="W21" s="15" t="str">
        <f t="shared" si="10"/>
        <v>C</v>
      </c>
      <c r="X21" s="21" t="str">
        <f t="shared" si="11"/>
        <v>15%</v>
      </c>
    </row>
    <row r="22" s="3" customFormat="1" ht="31" customHeight="1" spans="1:24">
      <c r="A22" s="14">
        <v>20</v>
      </c>
      <c r="B22" s="15" t="s">
        <v>36</v>
      </c>
      <c r="C22" s="14" t="s">
        <v>26</v>
      </c>
      <c r="D22" s="16">
        <v>731428.74</v>
      </c>
      <c r="E22" s="14">
        <v>605118.14</v>
      </c>
      <c r="F22" s="17">
        <f t="shared" si="0"/>
        <v>0.827309766362202</v>
      </c>
      <c r="G22" s="18">
        <f t="shared" si="1"/>
        <v>20.6827441590551</v>
      </c>
      <c r="H22" s="24">
        <v>-0.304796110402895</v>
      </c>
      <c r="I22" s="24">
        <v>-0.141516451465447</v>
      </c>
      <c r="J22" s="20" t="str">
        <f t="shared" si="2"/>
        <v>10</v>
      </c>
      <c r="K22" s="20" t="str">
        <f t="shared" si="3"/>
        <v>10</v>
      </c>
      <c r="L22" s="16">
        <v>731428.74</v>
      </c>
      <c r="M22" s="14">
        <v>0</v>
      </c>
      <c r="N22" s="21">
        <f t="shared" si="4"/>
        <v>0</v>
      </c>
      <c r="O22" s="20" t="str">
        <f t="shared" si="5"/>
        <v>20</v>
      </c>
      <c r="P22" s="22">
        <v>7.77769295524923e-5</v>
      </c>
      <c r="Q22" s="20" t="str">
        <f t="shared" si="6"/>
        <v>20</v>
      </c>
      <c r="R22" s="14">
        <v>0</v>
      </c>
      <c r="S22" s="14">
        <v>0</v>
      </c>
      <c r="T22" s="14">
        <f t="shared" si="7"/>
        <v>0</v>
      </c>
      <c r="U22" s="23">
        <f t="shared" si="8"/>
        <v>15</v>
      </c>
      <c r="V22" s="20">
        <f t="shared" si="9"/>
        <v>95.6827441590551</v>
      </c>
      <c r="W22" s="15" t="str">
        <f t="shared" si="10"/>
        <v>A</v>
      </c>
      <c r="X22" s="21" t="str">
        <f t="shared" si="11"/>
        <v>25%</v>
      </c>
    </row>
    <row r="23" s="3" customFormat="1" ht="31" customHeight="1" spans="1:24">
      <c r="A23" s="14">
        <v>21</v>
      </c>
      <c r="B23" s="15" t="s">
        <v>37</v>
      </c>
      <c r="C23" s="14" t="s">
        <v>28</v>
      </c>
      <c r="D23" s="16">
        <v>241.8</v>
      </c>
      <c r="E23" s="14">
        <v>0</v>
      </c>
      <c r="F23" s="17">
        <f t="shared" si="0"/>
        <v>0</v>
      </c>
      <c r="G23" s="18">
        <f t="shared" si="1"/>
        <v>0</v>
      </c>
      <c r="H23" s="24">
        <v>0</v>
      </c>
      <c r="I23" s="27">
        <v>0.292</v>
      </c>
      <c r="J23" s="20" t="str">
        <f t="shared" si="2"/>
        <v>10</v>
      </c>
      <c r="K23" s="20">
        <f t="shared" si="3"/>
        <v>2.7</v>
      </c>
      <c r="L23" s="16">
        <v>241.8</v>
      </c>
      <c r="M23" s="14">
        <v>0</v>
      </c>
      <c r="N23" s="21">
        <f t="shared" si="4"/>
        <v>0</v>
      </c>
      <c r="O23" s="20" t="str">
        <f t="shared" si="5"/>
        <v>20</v>
      </c>
      <c r="P23" s="22">
        <v>0</v>
      </c>
      <c r="Q23" s="20" t="str">
        <f t="shared" si="6"/>
        <v>20</v>
      </c>
      <c r="R23" s="14">
        <v>0</v>
      </c>
      <c r="S23" s="14">
        <v>0</v>
      </c>
      <c r="T23" s="14">
        <f t="shared" si="7"/>
        <v>0</v>
      </c>
      <c r="U23" s="23">
        <f t="shared" si="8"/>
        <v>15</v>
      </c>
      <c r="V23" s="20">
        <f t="shared" si="9"/>
        <v>67.7</v>
      </c>
      <c r="W23" s="15" t="str">
        <f t="shared" si="10"/>
        <v>D</v>
      </c>
      <c r="X23" s="21" t="str">
        <f t="shared" si="11"/>
        <v>10%</v>
      </c>
    </row>
    <row r="24" s="3" customFormat="1" ht="31" customHeight="1" spans="1:24">
      <c r="A24" s="14">
        <v>22</v>
      </c>
      <c r="B24" s="15" t="s">
        <v>30</v>
      </c>
      <c r="C24" s="14" t="s">
        <v>26</v>
      </c>
      <c r="D24" s="16">
        <v>37736.92</v>
      </c>
      <c r="E24" s="14">
        <v>2713.6</v>
      </c>
      <c r="F24" s="17">
        <f t="shared" si="0"/>
        <v>0.0719083592407647</v>
      </c>
      <c r="G24" s="18">
        <f t="shared" si="1"/>
        <v>1.79770898101912</v>
      </c>
      <c r="H24" s="24">
        <v>-0.303262231867787</v>
      </c>
      <c r="I24" s="24">
        <v>-0.0712095476562544</v>
      </c>
      <c r="J24" s="20" t="str">
        <f t="shared" si="2"/>
        <v>10</v>
      </c>
      <c r="K24" s="20" t="str">
        <f t="shared" si="3"/>
        <v>10</v>
      </c>
      <c r="L24" s="16">
        <v>37736.92</v>
      </c>
      <c r="M24" s="14">
        <v>0</v>
      </c>
      <c r="N24" s="21">
        <f t="shared" si="4"/>
        <v>0</v>
      </c>
      <c r="O24" s="20" t="str">
        <f t="shared" si="5"/>
        <v>20</v>
      </c>
      <c r="P24" s="22">
        <v>0.00278028234125386</v>
      </c>
      <c r="Q24" s="20" t="str">
        <f t="shared" si="6"/>
        <v>20</v>
      </c>
      <c r="R24" s="14">
        <v>0</v>
      </c>
      <c r="S24" s="14">
        <v>0</v>
      </c>
      <c r="T24" s="14">
        <f t="shared" si="7"/>
        <v>0</v>
      </c>
      <c r="U24" s="23">
        <f t="shared" si="8"/>
        <v>15</v>
      </c>
      <c r="V24" s="20">
        <f t="shared" si="9"/>
        <v>76.7977089810191</v>
      </c>
      <c r="W24" s="15" t="str">
        <f t="shared" si="10"/>
        <v>C</v>
      </c>
      <c r="X24" s="21" t="str">
        <f t="shared" si="11"/>
        <v>15%</v>
      </c>
    </row>
    <row r="25" s="3" customFormat="1" ht="31" customHeight="1" spans="1:24">
      <c r="A25" s="14">
        <v>23</v>
      </c>
      <c r="B25" s="15" t="s">
        <v>61</v>
      </c>
      <c r="C25" s="14" t="s">
        <v>26</v>
      </c>
      <c r="D25" s="16">
        <v>35291.14</v>
      </c>
      <c r="E25" s="14">
        <v>29872.84</v>
      </c>
      <c r="F25" s="17">
        <f t="shared" si="0"/>
        <v>0.846468547063087</v>
      </c>
      <c r="G25" s="18">
        <f t="shared" si="1"/>
        <v>21.1617136765772</v>
      </c>
      <c r="H25" s="24">
        <v>-0.0095</v>
      </c>
      <c r="I25" s="24">
        <v>-0.1379</v>
      </c>
      <c r="J25" s="20" t="str">
        <f t="shared" si="2"/>
        <v>10</v>
      </c>
      <c r="K25" s="20" t="str">
        <f t="shared" si="3"/>
        <v>10</v>
      </c>
      <c r="L25" s="28">
        <v>35291.14</v>
      </c>
      <c r="M25" s="14">
        <v>0</v>
      </c>
      <c r="N25" s="21">
        <f t="shared" si="4"/>
        <v>0</v>
      </c>
      <c r="O25" s="20" t="str">
        <f t="shared" si="5"/>
        <v>20</v>
      </c>
      <c r="P25" s="22">
        <v>0</v>
      </c>
      <c r="Q25" s="20" t="str">
        <f t="shared" si="6"/>
        <v>20</v>
      </c>
      <c r="R25" s="14">
        <v>0</v>
      </c>
      <c r="S25" s="14">
        <v>0</v>
      </c>
      <c r="T25" s="14">
        <f t="shared" si="7"/>
        <v>0</v>
      </c>
      <c r="U25" s="23">
        <f t="shared" si="8"/>
        <v>15</v>
      </c>
      <c r="V25" s="20">
        <f t="shared" si="9"/>
        <v>96.1617136765772</v>
      </c>
      <c r="W25" s="15" t="str">
        <f t="shared" si="10"/>
        <v>A</v>
      </c>
      <c r="X25" s="21" t="str">
        <f t="shared" si="11"/>
        <v>25%</v>
      </c>
    </row>
    <row r="26" s="3" customFormat="1" ht="31" customHeight="1" spans="1:24">
      <c r="A26" s="14">
        <v>24</v>
      </c>
      <c r="B26" s="15" t="s">
        <v>63</v>
      </c>
      <c r="C26" s="14" t="s">
        <v>28</v>
      </c>
      <c r="D26" s="16">
        <v>0</v>
      </c>
      <c r="E26" s="14">
        <v>0</v>
      </c>
      <c r="F26" s="17">
        <v>0</v>
      </c>
      <c r="G26" s="18">
        <f t="shared" si="1"/>
        <v>0</v>
      </c>
      <c r="H26" s="24">
        <v>-0.5507</v>
      </c>
      <c r="I26" s="24">
        <v>-0.2288</v>
      </c>
      <c r="J26" s="20" t="str">
        <f t="shared" si="2"/>
        <v>10</v>
      </c>
      <c r="K26" s="20" t="str">
        <f t="shared" si="3"/>
        <v>10</v>
      </c>
      <c r="L26" s="28">
        <v>0</v>
      </c>
      <c r="M26" s="14">
        <v>0</v>
      </c>
      <c r="N26" s="21">
        <v>0</v>
      </c>
      <c r="O26" s="20" t="str">
        <f t="shared" si="5"/>
        <v>20</v>
      </c>
      <c r="P26" s="22">
        <v>0</v>
      </c>
      <c r="Q26" s="20" t="str">
        <f t="shared" si="6"/>
        <v>20</v>
      </c>
      <c r="R26" s="14">
        <v>0</v>
      </c>
      <c r="S26" s="14">
        <v>0</v>
      </c>
      <c r="T26" s="14">
        <f t="shared" si="7"/>
        <v>0</v>
      </c>
      <c r="U26" s="23">
        <f t="shared" si="8"/>
        <v>15</v>
      </c>
      <c r="V26" s="20">
        <f t="shared" si="9"/>
        <v>75</v>
      </c>
      <c r="W26" s="15" t="str">
        <f t="shared" si="10"/>
        <v>C</v>
      </c>
      <c r="X26" s="21" t="str">
        <f t="shared" si="11"/>
        <v>15%</v>
      </c>
    </row>
    <row r="27" s="3" customFormat="1" ht="31" customHeight="1" spans="1:24">
      <c r="A27" s="14">
        <v>25</v>
      </c>
      <c r="B27" s="15" t="s">
        <v>70</v>
      </c>
      <c r="C27" s="14" t="s">
        <v>26</v>
      </c>
      <c r="D27" s="16">
        <v>1948.6</v>
      </c>
      <c r="E27" s="14">
        <v>0</v>
      </c>
      <c r="F27" s="17">
        <f t="shared" ref="F27:F80" si="12">E27/D27</f>
        <v>0</v>
      </c>
      <c r="G27" s="18">
        <f t="shared" si="1"/>
        <v>0</v>
      </c>
      <c r="H27" s="24">
        <v>-0.402</v>
      </c>
      <c r="I27" s="24">
        <v>-0.3305</v>
      </c>
      <c r="J27" s="20" t="str">
        <f t="shared" si="2"/>
        <v>10</v>
      </c>
      <c r="K27" s="20" t="str">
        <f t="shared" si="3"/>
        <v>10</v>
      </c>
      <c r="L27" s="26">
        <v>1948.6</v>
      </c>
      <c r="M27" s="14">
        <v>0</v>
      </c>
      <c r="N27" s="21">
        <f t="shared" ref="N27:N80" si="13">M27/(L27+M27)</f>
        <v>0</v>
      </c>
      <c r="O27" s="20" t="str">
        <f t="shared" si="5"/>
        <v>20</v>
      </c>
      <c r="P27" s="22">
        <v>0</v>
      </c>
      <c r="Q27" s="20" t="str">
        <f t="shared" si="6"/>
        <v>20</v>
      </c>
      <c r="R27" s="14">
        <v>0</v>
      </c>
      <c r="S27" s="14">
        <v>0</v>
      </c>
      <c r="T27" s="14">
        <f t="shared" si="7"/>
        <v>0</v>
      </c>
      <c r="U27" s="23">
        <f t="shared" si="8"/>
        <v>15</v>
      </c>
      <c r="V27" s="20">
        <f t="shared" si="9"/>
        <v>75</v>
      </c>
      <c r="W27" s="15" t="str">
        <f t="shared" si="10"/>
        <v>C</v>
      </c>
      <c r="X27" s="21" t="str">
        <f t="shared" si="11"/>
        <v>15%</v>
      </c>
    </row>
    <row r="28" s="3" customFormat="1" ht="31" customHeight="1" spans="1:24">
      <c r="A28" s="14">
        <v>26</v>
      </c>
      <c r="B28" s="15" t="s">
        <v>62</v>
      </c>
      <c r="C28" s="14" t="s">
        <v>26</v>
      </c>
      <c r="D28" s="16">
        <v>231923.78</v>
      </c>
      <c r="E28" s="14">
        <v>57311.6</v>
      </c>
      <c r="F28" s="17">
        <f t="shared" si="12"/>
        <v>0.247113944072488</v>
      </c>
      <c r="G28" s="18">
        <f t="shared" si="1"/>
        <v>6.1778486018122</v>
      </c>
      <c r="H28" s="24">
        <v>-0.1042</v>
      </c>
      <c r="I28" s="24">
        <v>-0.179</v>
      </c>
      <c r="J28" s="20" t="str">
        <f t="shared" si="2"/>
        <v>10</v>
      </c>
      <c r="K28" s="20" t="str">
        <f t="shared" si="3"/>
        <v>10</v>
      </c>
      <c r="L28" s="26">
        <v>231923.78</v>
      </c>
      <c r="M28" s="14">
        <v>0</v>
      </c>
      <c r="N28" s="21">
        <f t="shared" si="13"/>
        <v>0</v>
      </c>
      <c r="O28" s="20" t="str">
        <f t="shared" si="5"/>
        <v>20</v>
      </c>
      <c r="P28" s="22">
        <v>0.00110149722003603</v>
      </c>
      <c r="Q28" s="20" t="str">
        <f t="shared" si="6"/>
        <v>20</v>
      </c>
      <c r="R28" s="14">
        <v>0</v>
      </c>
      <c r="S28" s="14">
        <v>0</v>
      </c>
      <c r="T28" s="14">
        <f t="shared" si="7"/>
        <v>0</v>
      </c>
      <c r="U28" s="23">
        <f t="shared" si="8"/>
        <v>15</v>
      </c>
      <c r="V28" s="20">
        <f t="shared" si="9"/>
        <v>81.1778486018122</v>
      </c>
      <c r="W28" s="15" t="str">
        <f t="shared" si="10"/>
        <v>B</v>
      </c>
      <c r="X28" s="21" t="str">
        <f t="shared" si="11"/>
        <v>20%</v>
      </c>
    </row>
    <row r="29" s="3" customFormat="1" ht="31" customHeight="1" spans="1:24">
      <c r="A29" s="14">
        <v>27</v>
      </c>
      <c r="B29" s="15" t="s">
        <v>102</v>
      </c>
      <c r="C29" s="14" t="s">
        <v>28</v>
      </c>
      <c r="D29" s="16">
        <v>8147.6</v>
      </c>
      <c r="E29" s="14">
        <v>0</v>
      </c>
      <c r="F29" s="17">
        <f t="shared" si="12"/>
        <v>0</v>
      </c>
      <c r="G29" s="18">
        <f t="shared" si="1"/>
        <v>0</v>
      </c>
      <c r="H29" s="24">
        <v>-0.35</v>
      </c>
      <c r="I29" s="24">
        <v>-0.0557</v>
      </c>
      <c r="J29" s="20" t="str">
        <f t="shared" si="2"/>
        <v>10</v>
      </c>
      <c r="K29" s="20" t="str">
        <f t="shared" si="3"/>
        <v>10</v>
      </c>
      <c r="L29" s="16">
        <v>8147.6</v>
      </c>
      <c r="M29" s="14">
        <v>0</v>
      </c>
      <c r="N29" s="21">
        <f t="shared" si="13"/>
        <v>0</v>
      </c>
      <c r="O29" s="20" t="str">
        <f t="shared" si="5"/>
        <v>20</v>
      </c>
      <c r="P29" s="22">
        <v>0</v>
      </c>
      <c r="Q29" s="20" t="str">
        <f t="shared" si="6"/>
        <v>20</v>
      </c>
      <c r="R29" s="14">
        <v>0</v>
      </c>
      <c r="S29" s="14">
        <v>0</v>
      </c>
      <c r="T29" s="14">
        <f t="shared" si="7"/>
        <v>0</v>
      </c>
      <c r="U29" s="23">
        <f t="shared" si="8"/>
        <v>15</v>
      </c>
      <c r="V29" s="20">
        <f t="shared" si="9"/>
        <v>75</v>
      </c>
      <c r="W29" s="15" t="str">
        <f t="shared" si="10"/>
        <v>C</v>
      </c>
      <c r="X29" s="21" t="str">
        <f t="shared" si="11"/>
        <v>15%</v>
      </c>
    </row>
    <row r="30" s="3" customFormat="1" ht="31" customHeight="1" spans="1:24">
      <c r="A30" s="14">
        <v>28</v>
      </c>
      <c r="B30" s="15" t="s">
        <v>59</v>
      </c>
      <c r="C30" s="14" t="s">
        <v>28</v>
      </c>
      <c r="D30" s="16">
        <v>148.6</v>
      </c>
      <c r="E30" s="14">
        <v>0</v>
      </c>
      <c r="F30" s="17">
        <f t="shared" si="12"/>
        <v>0</v>
      </c>
      <c r="G30" s="18">
        <f t="shared" si="1"/>
        <v>0</v>
      </c>
      <c r="H30" s="24">
        <v>0</v>
      </c>
      <c r="I30" s="24">
        <v>0.277</v>
      </c>
      <c r="J30" s="20" t="str">
        <f t="shared" si="2"/>
        <v>10</v>
      </c>
      <c r="K30" s="20">
        <f t="shared" si="3"/>
        <v>3.075</v>
      </c>
      <c r="L30" s="16">
        <v>148.6</v>
      </c>
      <c r="M30" s="14">
        <v>0</v>
      </c>
      <c r="N30" s="21">
        <f t="shared" si="13"/>
        <v>0</v>
      </c>
      <c r="O30" s="20" t="str">
        <f t="shared" si="5"/>
        <v>20</v>
      </c>
      <c r="P30" s="22">
        <v>0.000252523120107794</v>
      </c>
      <c r="Q30" s="20" t="str">
        <f t="shared" si="6"/>
        <v>20</v>
      </c>
      <c r="R30" s="14">
        <v>0</v>
      </c>
      <c r="S30" s="14">
        <v>0</v>
      </c>
      <c r="T30" s="14">
        <f t="shared" si="7"/>
        <v>0</v>
      </c>
      <c r="U30" s="23">
        <f t="shared" si="8"/>
        <v>15</v>
      </c>
      <c r="V30" s="20">
        <f t="shared" si="9"/>
        <v>68.075</v>
      </c>
      <c r="W30" s="15" t="str">
        <f t="shared" si="10"/>
        <v>D</v>
      </c>
      <c r="X30" s="21" t="str">
        <f t="shared" si="11"/>
        <v>10%</v>
      </c>
    </row>
    <row r="31" s="3" customFormat="1" ht="31" customHeight="1" spans="1:24">
      <c r="A31" s="14">
        <v>29</v>
      </c>
      <c r="B31" s="15" t="s">
        <v>103</v>
      </c>
      <c r="C31" s="14" t="s">
        <v>28</v>
      </c>
      <c r="D31" s="16">
        <v>2767.8</v>
      </c>
      <c r="E31" s="14">
        <v>0</v>
      </c>
      <c r="F31" s="17">
        <f t="shared" si="12"/>
        <v>0</v>
      </c>
      <c r="G31" s="18">
        <f t="shared" si="1"/>
        <v>0</v>
      </c>
      <c r="H31" s="24">
        <v>-0.3731</v>
      </c>
      <c r="I31" s="24">
        <v>0.1919</v>
      </c>
      <c r="J31" s="20" t="str">
        <f t="shared" si="2"/>
        <v>10</v>
      </c>
      <c r="K31" s="20">
        <f t="shared" si="3"/>
        <v>5.2025</v>
      </c>
      <c r="L31" s="26">
        <v>2767.8</v>
      </c>
      <c r="M31" s="14">
        <v>0</v>
      </c>
      <c r="N31" s="21">
        <f t="shared" si="13"/>
        <v>0</v>
      </c>
      <c r="O31" s="20" t="str">
        <f t="shared" si="5"/>
        <v>20</v>
      </c>
      <c r="P31" s="22">
        <v>0.000526051323090487</v>
      </c>
      <c r="Q31" s="20" t="str">
        <f t="shared" si="6"/>
        <v>20</v>
      </c>
      <c r="R31" s="14">
        <v>0</v>
      </c>
      <c r="S31" s="14">
        <v>0</v>
      </c>
      <c r="T31" s="14">
        <f t="shared" si="7"/>
        <v>0</v>
      </c>
      <c r="U31" s="23">
        <f t="shared" si="8"/>
        <v>15</v>
      </c>
      <c r="V31" s="20">
        <f t="shared" si="9"/>
        <v>70.2025</v>
      </c>
      <c r="W31" s="15" t="str">
        <f t="shared" si="10"/>
        <v>C</v>
      </c>
      <c r="X31" s="21" t="str">
        <f t="shared" si="11"/>
        <v>15%</v>
      </c>
    </row>
    <row r="32" s="3" customFormat="1" ht="31" customHeight="1" spans="1:24">
      <c r="A32" s="14">
        <v>30</v>
      </c>
      <c r="B32" s="15" t="s">
        <v>66</v>
      </c>
      <c r="C32" s="14" t="s">
        <v>28</v>
      </c>
      <c r="D32" s="16">
        <v>414.58</v>
      </c>
      <c r="E32" s="14">
        <v>0</v>
      </c>
      <c r="F32" s="17">
        <f t="shared" si="12"/>
        <v>0</v>
      </c>
      <c r="G32" s="18">
        <f t="shared" si="1"/>
        <v>0</v>
      </c>
      <c r="H32" s="24">
        <v>-0.0397</v>
      </c>
      <c r="I32" s="24">
        <v>-0.0879</v>
      </c>
      <c r="J32" s="20" t="str">
        <f t="shared" si="2"/>
        <v>10</v>
      </c>
      <c r="K32" s="20" t="str">
        <f t="shared" si="3"/>
        <v>10</v>
      </c>
      <c r="L32" s="26">
        <v>414.58</v>
      </c>
      <c r="M32" s="14">
        <v>0</v>
      </c>
      <c r="N32" s="21">
        <f t="shared" si="13"/>
        <v>0</v>
      </c>
      <c r="O32" s="20" t="str">
        <f t="shared" si="5"/>
        <v>20</v>
      </c>
      <c r="P32" s="22">
        <v>0</v>
      </c>
      <c r="Q32" s="20" t="str">
        <f t="shared" si="6"/>
        <v>20</v>
      </c>
      <c r="R32" s="14">
        <v>0</v>
      </c>
      <c r="S32" s="14">
        <v>0</v>
      </c>
      <c r="T32" s="14">
        <f t="shared" si="7"/>
        <v>0</v>
      </c>
      <c r="U32" s="23">
        <f t="shared" si="8"/>
        <v>15</v>
      </c>
      <c r="V32" s="20">
        <f t="shared" si="9"/>
        <v>75</v>
      </c>
      <c r="W32" s="15" t="str">
        <f t="shared" si="10"/>
        <v>C</v>
      </c>
      <c r="X32" s="21" t="str">
        <f t="shared" si="11"/>
        <v>15%</v>
      </c>
    </row>
    <row r="33" s="3" customFormat="1" ht="31" customHeight="1" spans="1:24">
      <c r="A33" s="14">
        <v>31</v>
      </c>
      <c r="B33" s="15" t="s">
        <v>60</v>
      </c>
      <c r="C33" s="14" t="s">
        <v>26</v>
      </c>
      <c r="D33" s="16">
        <v>3932.52</v>
      </c>
      <c r="E33" s="14">
        <v>0</v>
      </c>
      <c r="F33" s="17">
        <f t="shared" si="12"/>
        <v>0</v>
      </c>
      <c r="G33" s="18">
        <f t="shared" si="1"/>
        <v>0</v>
      </c>
      <c r="H33" s="24">
        <v>-0.5518</v>
      </c>
      <c r="I33" s="24">
        <v>-0.2234</v>
      </c>
      <c r="J33" s="20" t="str">
        <f t="shared" si="2"/>
        <v>10</v>
      </c>
      <c r="K33" s="20" t="str">
        <f t="shared" si="3"/>
        <v>10</v>
      </c>
      <c r="L33" s="26">
        <v>3932.52</v>
      </c>
      <c r="M33" s="14">
        <v>0</v>
      </c>
      <c r="N33" s="21">
        <f t="shared" si="13"/>
        <v>0</v>
      </c>
      <c r="O33" s="20" t="str">
        <f t="shared" si="5"/>
        <v>20</v>
      </c>
      <c r="P33" s="22">
        <v>0</v>
      </c>
      <c r="Q33" s="20" t="str">
        <f t="shared" si="6"/>
        <v>20</v>
      </c>
      <c r="R33" s="14">
        <v>0</v>
      </c>
      <c r="S33" s="14">
        <v>0</v>
      </c>
      <c r="T33" s="14">
        <f t="shared" si="7"/>
        <v>0</v>
      </c>
      <c r="U33" s="23">
        <f t="shared" si="8"/>
        <v>15</v>
      </c>
      <c r="V33" s="20">
        <f t="shared" si="9"/>
        <v>75</v>
      </c>
      <c r="W33" s="15" t="str">
        <f t="shared" si="10"/>
        <v>C</v>
      </c>
      <c r="X33" s="21" t="str">
        <f t="shared" si="11"/>
        <v>15%</v>
      </c>
    </row>
    <row r="34" s="3" customFormat="1" ht="31" customHeight="1" spans="1:24">
      <c r="A34" s="14">
        <v>32</v>
      </c>
      <c r="B34" s="15" t="s">
        <v>69</v>
      </c>
      <c r="C34" s="14" t="s">
        <v>28</v>
      </c>
      <c r="D34" s="16">
        <v>4862.38</v>
      </c>
      <c r="E34" s="14">
        <v>0</v>
      </c>
      <c r="F34" s="17">
        <f t="shared" si="12"/>
        <v>0</v>
      </c>
      <c r="G34" s="18">
        <f t="shared" si="1"/>
        <v>0</v>
      </c>
      <c r="H34" s="24">
        <v>-0.0048</v>
      </c>
      <c r="I34" s="24">
        <v>-0.0016</v>
      </c>
      <c r="J34" s="20" t="str">
        <f t="shared" si="2"/>
        <v>10</v>
      </c>
      <c r="K34" s="20" t="str">
        <f t="shared" si="3"/>
        <v>10</v>
      </c>
      <c r="L34" s="28">
        <v>4862.38</v>
      </c>
      <c r="M34" s="14">
        <v>0</v>
      </c>
      <c r="N34" s="21">
        <f t="shared" si="13"/>
        <v>0</v>
      </c>
      <c r="O34" s="20" t="str">
        <f t="shared" si="5"/>
        <v>20</v>
      </c>
      <c r="P34" s="22">
        <v>7.84187313106503e-5</v>
      </c>
      <c r="Q34" s="20" t="str">
        <f t="shared" si="6"/>
        <v>20</v>
      </c>
      <c r="R34" s="14">
        <v>0</v>
      </c>
      <c r="S34" s="14">
        <v>0</v>
      </c>
      <c r="T34" s="14">
        <f t="shared" si="7"/>
        <v>0</v>
      </c>
      <c r="U34" s="23">
        <f t="shared" si="8"/>
        <v>15</v>
      </c>
      <c r="V34" s="20">
        <f t="shared" si="9"/>
        <v>75</v>
      </c>
      <c r="W34" s="15" t="str">
        <f t="shared" si="10"/>
        <v>C</v>
      </c>
      <c r="X34" s="21" t="str">
        <f t="shared" si="11"/>
        <v>15%</v>
      </c>
    </row>
    <row r="35" s="3" customFormat="1" ht="31" customHeight="1" spans="1:24">
      <c r="A35" s="14">
        <v>33</v>
      </c>
      <c r="B35" s="15" t="s">
        <v>73</v>
      </c>
      <c r="C35" s="14" t="s">
        <v>26</v>
      </c>
      <c r="D35" s="16">
        <v>5996.22</v>
      </c>
      <c r="E35" s="14">
        <v>0</v>
      </c>
      <c r="F35" s="17">
        <f t="shared" si="12"/>
        <v>0</v>
      </c>
      <c r="G35" s="18">
        <f t="shared" si="1"/>
        <v>0</v>
      </c>
      <c r="H35" s="24">
        <v>-0.1368</v>
      </c>
      <c r="I35" s="24">
        <v>-0.0796</v>
      </c>
      <c r="J35" s="20" t="str">
        <f t="shared" si="2"/>
        <v>10</v>
      </c>
      <c r="K35" s="20" t="str">
        <f t="shared" si="3"/>
        <v>10</v>
      </c>
      <c r="L35" s="28">
        <v>5996.22</v>
      </c>
      <c r="M35" s="14">
        <v>0</v>
      </c>
      <c r="N35" s="21">
        <f t="shared" si="13"/>
        <v>0</v>
      </c>
      <c r="O35" s="20" t="str">
        <f t="shared" si="5"/>
        <v>20</v>
      </c>
      <c r="P35" s="22">
        <v>0.000298731192804719</v>
      </c>
      <c r="Q35" s="20" t="str">
        <f t="shared" si="6"/>
        <v>20</v>
      </c>
      <c r="R35" s="14">
        <v>0</v>
      </c>
      <c r="S35" s="14">
        <v>0</v>
      </c>
      <c r="T35" s="14">
        <f t="shared" si="7"/>
        <v>0</v>
      </c>
      <c r="U35" s="23">
        <f t="shared" si="8"/>
        <v>15</v>
      </c>
      <c r="V35" s="20">
        <f t="shared" si="9"/>
        <v>75</v>
      </c>
      <c r="W35" s="15" t="str">
        <f t="shared" si="10"/>
        <v>C</v>
      </c>
      <c r="X35" s="21" t="str">
        <f t="shared" si="11"/>
        <v>15%</v>
      </c>
    </row>
    <row r="36" s="3" customFormat="1" ht="31" customHeight="1" spans="1:24">
      <c r="A36" s="14">
        <v>34</v>
      </c>
      <c r="B36" s="15" t="s">
        <v>67</v>
      </c>
      <c r="C36" s="14" t="s">
        <v>26</v>
      </c>
      <c r="D36" s="16">
        <v>547.8</v>
      </c>
      <c r="E36" s="14">
        <v>0</v>
      </c>
      <c r="F36" s="17">
        <f t="shared" si="12"/>
        <v>0</v>
      </c>
      <c r="G36" s="18">
        <f t="shared" si="1"/>
        <v>0</v>
      </c>
      <c r="H36" s="24">
        <v>-0.43</v>
      </c>
      <c r="I36" s="24">
        <v>-0.6</v>
      </c>
      <c r="J36" s="20" t="str">
        <f t="shared" si="2"/>
        <v>10</v>
      </c>
      <c r="K36" s="20" t="str">
        <f t="shared" si="3"/>
        <v>10</v>
      </c>
      <c r="L36" s="16">
        <v>547.8</v>
      </c>
      <c r="M36" s="14">
        <v>0</v>
      </c>
      <c r="N36" s="21">
        <f t="shared" si="13"/>
        <v>0</v>
      </c>
      <c r="O36" s="20" t="str">
        <f t="shared" si="5"/>
        <v>20</v>
      </c>
      <c r="P36" s="22">
        <v>5.74310781732392e-5</v>
      </c>
      <c r="Q36" s="20" t="str">
        <f t="shared" si="6"/>
        <v>20</v>
      </c>
      <c r="R36" s="14">
        <v>0</v>
      </c>
      <c r="S36" s="14">
        <v>0</v>
      </c>
      <c r="T36" s="14">
        <f t="shared" si="7"/>
        <v>0</v>
      </c>
      <c r="U36" s="23">
        <f t="shared" si="8"/>
        <v>15</v>
      </c>
      <c r="V36" s="20">
        <f t="shared" si="9"/>
        <v>75</v>
      </c>
      <c r="W36" s="15" t="str">
        <f t="shared" si="10"/>
        <v>C</v>
      </c>
      <c r="X36" s="21" t="str">
        <f t="shared" si="11"/>
        <v>15%</v>
      </c>
    </row>
    <row r="37" s="3" customFormat="1" ht="31" customHeight="1" spans="1:24">
      <c r="A37" s="14">
        <v>35</v>
      </c>
      <c r="B37" s="15" t="s">
        <v>64</v>
      </c>
      <c r="C37" s="14" t="s">
        <v>28</v>
      </c>
      <c r="D37" s="16">
        <v>65046.56</v>
      </c>
      <c r="E37" s="14">
        <v>45838.52</v>
      </c>
      <c r="F37" s="17">
        <f t="shared" si="12"/>
        <v>0.704703215665825</v>
      </c>
      <c r="G37" s="18">
        <f t="shared" si="1"/>
        <v>17.6175803916456</v>
      </c>
      <c r="H37" s="24">
        <v>-0.2291</v>
      </c>
      <c r="I37" s="24">
        <v>-0.1737</v>
      </c>
      <c r="J37" s="20" t="str">
        <f t="shared" si="2"/>
        <v>10</v>
      </c>
      <c r="K37" s="20" t="str">
        <f t="shared" si="3"/>
        <v>10</v>
      </c>
      <c r="L37" s="16">
        <v>65046.56</v>
      </c>
      <c r="M37" s="14">
        <v>0</v>
      </c>
      <c r="N37" s="21">
        <f t="shared" si="13"/>
        <v>0</v>
      </c>
      <c r="O37" s="20" t="str">
        <f t="shared" si="5"/>
        <v>20</v>
      </c>
      <c r="P37" s="22">
        <v>0.000777512662632546</v>
      </c>
      <c r="Q37" s="20" t="str">
        <f t="shared" si="6"/>
        <v>20</v>
      </c>
      <c r="R37" s="14">
        <v>0</v>
      </c>
      <c r="S37" s="14">
        <v>0</v>
      </c>
      <c r="T37" s="14">
        <f t="shared" si="7"/>
        <v>0</v>
      </c>
      <c r="U37" s="23">
        <f t="shared" si="8"/>
        <v>15</v>
      </c>
      <c r="V37" s="20">
        <f t="shared" si="9"/>
        <v>92.6175803916456</v>
      </c>
      <c r="W37" s="15" t="str">
        <f t="shared" si="10"/>
        <v>A</v>
      </c>
      <c r="X37" s="21" t="str">
        <f t="shared" si="11"/>
        <v>25%</v>
      </c>
    </row>
    <row r="38" s="3" customFormat="1" ht="31" customHeight="1" spans="1:24">
      <c r="A38" s="14">
        <v>36</v>
      </c>
      <c r="B38" s="15" t="s">
        <v>65</v>
      </c>
      <c r="C38" s="14" t="s">
        <v>28</v>
      </c>
      <c r="D38" s="16">
        <v>1804.42</v>
      </c>
      <c r="E38" s="14">
        <v>0</v>
      </c>
      <c r="F38" s="17">
        <f t="shared" si="12"/>
        <v>0</v>
      </c>
      <c r="G38" s="18">
        <f t="shared" si="1"/>
        <v>0</v>
      </c>
      <c r="H38" s="24">
        <v>-0.26</v>
      </c>
      <c r="I38" s="24">
        <v>-0.27</v>
      </c>
      <c r="J38" s="20" t="str">
        <f t="shared" si="2"/>
        <v>10</v>
      </c>
      <c r="K38" s="20" t="str">
        <f t="shared" si="3"/>
        <v>10</v>
      </c>
      <c r="L38" s="28">
        <v>1804.42</v>
      </c>
      <c r="M38" s="14">
        <v>0</v>
      </c>
      <c r="N38" s="21">
        <f t="shared" si="13"/>
        <v>0</v>
      </c>
      <c r="O38" s="20" t="str">
        <f t="shared" si="5"/>
        <v>20</v>
      </c>
      <c r="P38" s="22">
        <v>0</v>
      </c>
      <c r="Q38" s="20" t="str">
        <f t="shared" si="6"/>
        <v>20</v>
      </c>
      <c r="R38" s="14">
        <v>0</v>
      </c>
      <c r="S38" s="14">
        <v>0</v>
      </c>
      <c r="T38" s="14">
        <f t="shared" si="7"/>
        <v>0</v>
      </c>
      <c r="U38" s="23">
        <f t="shared" si="8"/>
        <v>15</v>
      </c>
      <c r="V38" s="20">
        <f t="shared" si="9"/>
        <v>75</v>
      </c>
      <c r="W38" s="15" t="str">
        <f t="shared" si="10"/>
        <v>C</v>
      </c>
      <c r="X38" s="21" t="str">
        <f t="shared" si="11"/>
        <v>15%</v>
      </c>
    </row>
    <row r="39" s="3" customFormat="1" ht="31" customHeight="1" spans="1:24">
      <c r="A39" s="14">
        <v>37</v>
      </c>
      <c r="B39" s="15" t="s">
        <v>72</v>
      </c>
      <c r="C39" s="14" t="s">
        <v>28</v>
      </c>
      <c r="D39" s="16">
        <v>204.3</v>
      </c>
      <c r="E39" s="14">
        <v>0</v>
      </c>
      <c r="F39" s="17">
        <f t="shared" si="12"/>
        <v>0</v>
      </c>
      <c r="G39" s="18">
        <f t="shared" si="1"/>
        <v>0</v>
      </c>
      <c r="H39" s="24">
        <v>-0.5832</v>
      </c>
      <c r="I39" s="24">
        <v>0.1023</v>
      </c>
      <c r="J39" s="20" t="str">
        <f t="shared" si="2"/>
        <v>10</v>
      </c>
      <c r="K39" s="20">
        <f t="shared" si="3"/>
        <v>7.4425</v>
      </c>
      <c r="L39" s="16">
        <v>204.3</v>
      </c>
      <c r="M39" s="14">
        <v>0</v>
      </c>
      <c r="N39" s="21">
        <f t="shared" si="13"/>
        <v>0</v>
      </c>
      <c r="O39" s="20" t="str">
        <f t="shared" si="5"/>
        <v>20</v>
      </c>
      <c r="P39" s="22">
        <v>0</v>
      </c>
      <c r="Q39" s="20" t="str">
        <f t="shared" si="6"/>
        <v>20</v>
      </c>
      <c r="R39" s="14">
        <v>0</v>
      </c>
      <c r="S39" s="14">
        <v>0</v>
      </c>
      <c r="T39" s="14">
        <f t="shared" si="7"/>
        <v>0</v>
      </c>
      <c r="U39" s="23">
        <f t="shared" si="8"/>
        <v>15</v>
      </c>
      <c r="V39" s="20">
        <f t="shared" si="9"/>
        <v>72.4425</v>
      </c>
      <c r="W39" s="15" t="str">
        <f t="shared" si="10"/>
        <v>C</v>
      </c>
      <c r="X39" s="21" t="str">
        <f t="shared" si="11"/>
        <v>15%</v>
      </c>
    </row>
    <row r="40" s="3" customFormat="1" ht="31" customHeight="1" spans="1:24">
      <c r="A40" s="14">
        <v>38</v>
      </c>
      <c r="B40" s="15" t="s">
        <v>53</v>
      </c>
      <c r="C40" s="14" t="s">
        <v>26</v>
      </c>
      <c r="D40" s="16">
        <v>58192.49</v>
      </c>
      <c r="E40" s="14">
        <v>52081.22</v>
      </c>
      <c r="F40" s="17">
        <f t="shared" si="12"/>
        <v>0.894981809508409</v>
      </c>
      <c r="G40" s="18">
        <f t="shared" si="1"/>
        <v>22.3745452377102</v>
      </c>
      <c r="H40" s="24">
        <v>-0.1389</v>
      </c>
      <c r="I40" s="24">
        <v>-0.0028</v>
      </c>
      <c r="J40" s="20" t="str">
        <f t="shared" si="2"/>
        <v>10</v>
      </c>
      <c r="K40" s="20" t="str">
        <f t="shared" si="3"/>
        <v>10</v>
      </c>
      <c r="L40" s="26">
        <v>58192.49</v>
      </c>
      <c r="M40" s="14">
        <v>0</v>
      </c>
      <c r="N40" s="21">
        <f t="shared" si="13"/>
        <v>0</v>
      </c>
      <c r="O40" s="20" t="str">
        <f t="shared" si="5"/>
        <v>20</v>
      </c>
      <c r="P40" s="22">
        <v>0</v>
      </c>
      <c r="Q40" s="20" t="str">
        <f t="shared" si="6"/>
        <v>20</v>
      </c>
      <c r="R40" s="14">
        <v>0</v>
      </c>
      <c r="S40" s="14">
        <v>0</v>
      </c>
      <c r="T40" s="14">
        <f t="shared" si="7"/>
        <v>0</v>
      </c>
      <c r="U40" s="23">
        <f t="shared" si="8"/>
        <v>15</v>
      </c>
      <c r="V40" s="20">
        <f t="shared" si="9"/>
        <v>97.3745452377102</v>
      </c>
      <c r="W40" s="15" t="str">
        <f t="shared" si="10"/>
        <v>A</v>
      </c>
      <c r="X40" s="21" t="str">
        <f t="shared" si="11"/>
        <v>25%</v>
      </c>
    </row>
    <row r="41" s="3" customFormat="1" ht="31" customHeight="1" spans="1:24">
      <c r="A41" s="14">
        <v>39</v>
      </c>
      <c r="B41" s="15" t="s">
        <v>48</v>
      </c>
      <c r="C41" s="14" t="s">
        <v>26</v>
      </c>
      <c r="D41" s="16">
        <v>8000.36</v>
      </c>
      <c r="E41" s="14">
        <v>2474.96</v>
      </c>
      <c r="F41" s="17">
        <f t="shared" si="12"/>
        <v>0.309356078976446</v>
      </c>
      <c r="G41" s="18">
        <f t="shared" si="1"/>
        <v>7.73390197441115</v>
      </c>
      <c r="H41" s="24">
        <v>-0.6909</v>
      </c>
      <c r="I41" s="24">
        <v>0.2598</v>
      </c>
      <c r="J41" s="20" t="str">
        <f t="shared" si="2"/>
        <v>10</v>
      </c>
      <c r="K41" s="20">
        <f t="shared" si="3"/>
        <v>3.505</v>
      </c>
      <c r="L41" s="16">
        <v>8000.36</v>
      </c>
      <c r="M41" s="14">
        <v>0</v>
      </c>
      <c r="N41" s="21">
        <f t="shared" si="13"/>
        <v>0</v>
      </c>
      <c r="O41" s="20" t="str">
        <f t="shared" si="5"/>
        <v>20</v>
      </c>
      <c r="P41" s="22">
        <v>0.00357850517300478</v>
      </c>
      <c r="Q41" s="20" t="str">
        <f t="shared" si="6"/>
        <v>20</v>
      </c>
      <c r="R41" s="14">
        <v>0</v>
      </c>
      <c r="S41" s="14">
        <v>0</v>
      </c>
      <c r="T41" s="14">
        <f t="shared" si="7"/>
        <v>0</v>
      </c>
      <c r="U41" s="23">
        <f t="shared" si="8"/>
        <v>15</v>
      </c>
      <c r="V41" s="20">
        <f t="shared" si="9"/>
        <v>76.2389019744112</v>
      </c>
      <c r="W41" s="15" t="str">
        <f t="shared" si="10"/>
        <v>C</v>
      </c>
      <c r="X41" s="21" t="str">
        <f t="shared" si="11"/>
        <v>15%</v>
      </c>
    </row>
    <row r="42" s="3" customFormat="1" ht="31" customHeight="1" spans="1:24">
      <c r="A42" s="14">
        <v>40</v>
      </c>
      <c r="B42" s="15" t="s">
        <v>58</v>
      </c>
      <c r="C42" s="14" t="s">
        <v>28</v>
      </c>
      <c r="D42" s="16">
        <v>19146.42</v>
      </c>
      <c r="E42" s="14">
        <v>6884.34</v>
      </c>
      <c r="F42" s="17">
        <f t="shared" si="12"/>
        <v>0.35956277988261</v>
      </c>
      <c r="G42" s="18">
        <f t="shared" si="1"/>
        <v>8.98906949706525</v>
      </c>
      <c r="H42" s="24">
        <v>-0.248473389635599</v>
      </c>
      <c r="I42" s="24">
        <v>-0.191910555359747</v>
      </c>
      <c r="J42" s="20" t="str">
        <f t="shared" si="2"/>
        <v>10</v>
      </c>
      <c r="K42" s="20" t="str">
        <f t="shared" si="3"/>
        <v>10</v>
      </c>
      <c r="L42" s="28">
        <v>19146.42</v>
      </c>
      <c r="M42" s="14">
        <v>0</v>
      </c>
      <c r="N42" s="21">
        <f t="shared" si="13"/>
        <v>0</v>
      </c>
      <c r="O42" s="20" t="str">
        <f t="shared" si="5"/>
        <v>20</v>
      </c>
      <c r="P42" s="22">
        <v>0.00145839682164771</v>
      </c>
      <c r="Q42" s="20" t="str">
        <f t="shared" si="6"/>
        <v>20</v>
      </c>
      <c r="R42" s="14">
        <v>0</v>
      </c>
      <c r="S42" s="14">
        <v>0</v>
      </c>
      <c r="T42" s="14">
        <f t="shared" si="7"/>
        <v>0</v>
      </c>
      <c r="U42" s="23">
        <f t="shared" si="8"/>
        <v>15</v>
      </c>
      <c r="V42" s="20">
        <f t="shared" si="9"/>
        <v>83.9890694970652</v>
      </c>
      <c r="W42" s="15" t="str">
        <f t="shared" si="10"/>
        <v>B</v>
      </c>
      <c r="X42" s="21" t="str">
        <f t="shared" si="11"/>
        <v>20%</v>
      </c>
    </row>
    <row r="43" s="3" customFormat="1" ht="31" customHeight="1" spans="1:24">
      <c r="A43" s="14">
        <v>41</v>
      </c>
      <c r="B43" s="15" t="s">
        <v>55</v>
      </c>
      <c r="C43" s="14" t="s">
        <v>26</v>
      </c>
      <c r="D43" s="16">
        <v>13000.5</v>
      </c>
      <c r="E43" s="14">
        <v>3532.7</v>
      </c>
      <c r="F43" s="17">
        <f t="shared" si="12"/>
        <v>0.271735702472982</v>
      </c>
      <c r="G43" s="18">
        <f t="shared" si="1"/>
        <v>6.79339256182454</v>
      </c>
      <c r="H43" s="24">
        <v>-0.56</v>
      </c>
      <c r="I43" s="24">
        <v>-0.27</v>
      </c>
      <c r="J43" s="20" t="str">
        <f t="shared" si="2"/>
        <v>10</v>
      </c>
      <c r="K43" s="20" t="str">
        <f t="shared" si="3"/>
        <v>10</v>
      </c>
      <c r="L43" s="28">
        <v>13000.5</v>
      </c>
      <c r="M43" s="14">
        <v>0</v>
      </c>
      <c r="N43" s="21">
        <f t="shared" si="13"/>
        <v>0</v>
      </c>
      <c r="O43" s="20" t="str">
        <f t="shared" si="5"/>
        <v>20</v>
      </c>
      <c r="P43" s="22">
        <v>0.00779967186829002</v>
      </c>
      <c r="Q43" s="20" t="str">
        <f t="shared" si="6"/>
        <v>20</v>
      </c>
      <c r="R43" s="14">
        <v>0</v>
      </c>
      <c r="S43" s="14">
        <v>0</v>
      </c>
      <c r="T43" s="14">
        <f t="shared" si="7"/>
        <v>0</v>
      </c>
      <c r="U43" s="23">
        <f t="shared" si="8"/>
        <v>15</v>
      </c>
      <c r="V43" s="20">
        <f t="shared" si="9"/>
        <v>81.7933925618245</v>
      </c>
      <c r="W43" s="15" t="str">
        <f t="shared" si="10"/>
        <v>B</v>
      </c>
      <c r="X43" s="21" t="str">
        <f t="shared" si="11"/>
        <v>20%</v>
      </c>
    </row>
    <row r="44" s="3" customFormat="1" ht="31" customHeight="1" spans="1:24">
      <c r="A44" s="14">
        <v>42</v>
      </c>
      <c r="B44" s="15" t="s">
        <v>52</v>
      </c>
      <c r="C44" s="14" t="s">
        <v>26</v>
      </c>
      <c r="D44" s="16">
        <v>4906</v>
      </c>
      <c r="E44" s="14">
        <v>2146</v>
      </c>
      <c r="F44" s="17">
        <f t="shared" si="12"/>
        <v>0.437423562984101</v>
      </c>
      <c r="G44" s="18">
        <f t="shared" si="1"/>
        <v>10.9355890746025</v>
      </c>
      <c r="H44" s="24">
        <v>-0.281</v>
      </c>
      <c r="I44" s="24">
        <v>-0.2483</v>
      </c>
      <c r="J44" s="20" t="str">
        <f t="shared" si="2"/>
        <v>10</v>
      </c>
      <c r="K44" s="20" t="str">
        <f t="shared" si="3"/>
        <v>10</v>
      </c>
      <c r="L44" s="28">
        <v>4906</v>
      </c>
      <c r="M44" s="14">
        <v>0</v>
      </c>
      <c r="N44" s="21">
        <f t="shared" si="13"/>
        <v>0</v>
      </c>
      <c r="O44" s="20" t="str">
        <f t="shared" si="5"/>
        <v>20</v>
      </c>
      <c r="P44" s="22">
        <v>0.00150277827394115</v>
      </c>
      <c r="Q44" s="20" t="str">
        <f t="shared" si="6"/>
        <v>20</v>
      </c>
      <c r="R44" s="14">
        <v>0</v>
      </c>
      <c r="S44" s="14">
        <v>0</v>
      </c>
      <c r="T44" s="14">
        <f t="shared" si="7"/>
        <v>0</v>
      </c>
      <c r="U44" s="23">
        <f t="shared" si="8"/>
        <v>15</v>
      </c>
      <c r="V44" s="20">
        <f t="shared" si="9"/>
        <v>85.9355890746025</v>
      </c>
      <c r="W44" s="15" t="str">
        <f t="shared" si="10"/>
        <v>B</v>
      </c>
      <c r="X44" s="21" t="str">
        <f t="shared" si="11"/>
        <v>20%</v>
      </c>
    </row>
    <row r="45" s="3" customFormat="1" ht="31" customHeight="1" spans="1:24">
      <c r="A45" s="14">
        <v>43</v>
      </c>
      <c r="B45" s="15" t="s">
        <v>54</v>
      </c>
      <c r="C45" s="14" t="s">
        <v>26</v>
      </c>
      <c r="D45" s="16">
        <v>10545.4</v>
      </c>
      <c r="E45" s="14">
        <v>10545.4</v>
      </c>
      <c r="F45" s="17">
        <f t="shared" si="12"/>
        <v>1</v>
      </c>
      <c r="G45" s="18">
        <f t="shared" si="1"/>
        <v>25</v>
      </c>
      <c r="H45" s="24">
        <v>0.3056</v>
      </c>
      <c r="I45" s="24">
        <v>-0.1278</v>
      </c>
      <c r="J45" s="20">
        <f t="shared" si="2"/>
        <v>2.36</v>
      </c>
      <c r="K45" s="20" t="str">
        <f t="shared" si="3"/>
        <v>10</v>
      </c>
      <c r="L45" s="16">
        <v>10545.4</v>
      </c>
      <c r="M45" s="14">
        <v>0</v>
      </c>
      <c r="N45" s="21">
        <f t="shared" si="13"/>
        <v>0</v>
      </c>
      <c r="O45" s="20" t="str">
        <f t="shared" si="5"/>
        <v>20</v>
      </c>
      <c r="P45" s="22">
        <v>0.00508252129125552</v>
      </c>
      <c r="Q45" s="20" t="str">
        <f t="shared" si="6"/>
        <v>20</v>
      </c>
      <c r="R45" s="14">
        <v>0</v>
      </c>
      <c r="S45" s="14">
        <v>0</v>
      </c>
      <c r="T45" s="14">
        <f t="shared" si="7"/>
        <v>0</v>
      </c>
      <c r="U45" s="23">
        <f t="shared" si="8"/>
        <v>15</v>
      </c>
      <c r="V45" s="20">
        <f t="shared" si="9"/>
        <v>92.36</v>
      </c>
      <c r="W45" s="15" t="str">
        <f t="shared" si="10"/>
        <v>A</v>
      </c>
      <c r="X45" s="21" t="str">
        <f t="shared" si="11"/>
        <v>25%</v>
      </c>
    </row>
    <row r="46" s="3" customFormat="1" ht="31" customHeight="1" spans="1:24">
      <c r="A46" s="14">
        <v>44</v>
      </c>
      <c r="B46" s="15" t="s">
        <v>50</v>
      </c>
      <c r="C46" s="14" t="s">
        <v>26</v>
      </c>
      <c r="D46" s="16">
        <v>395056.04</v>
      </c>
      <c r="E46" s="14">
        <v>283909.52</v>
      </c>
      <c r="F46" s="17">
        <f t="shared" si="12"/>
        <v>0.718656320252691</v>
      </c>
      <c r="G46" s="18">
        <f t="shared" si="1"/>
        <v>17.9664080063173</v>
      </c>
      <c r="H46" s="24">
        <v>0.0449</v>
      </c>
      <c r="I46" s="24">
        <v>-0.0958</v>
      </c>
      <c r="J46" s="20">
        <f t="shared" si="2"/>
        <v>8.8775</v>
      </c>
      <c r="K46" s="20" t="str">
        <f t="shared" si="3"/>
        <v>10</v>
      </c>
      <c r="L46" s="16">
        <v>395056.04</v>
      </c>
      <c r="M46" s="14">
        <v>0</v>
      </c>
      <c r="N46" s="21">
        <f t="shared" si="13"/>
        <v>0</v>
      </c>
      <c r="O46" s="20" t="str">
        <f t="shared" si="5"/>
        <v>20</v>
      </c>
      <c r="P46" s="22">
        <v>0.00661343925474402</v>
      </c>
      <c r="Q46" s="20" t="str">
        <f t="shared" si="6"/>
        <v>20</v>
      </c>
      <c r="R46" s="14">
        <v>0</v>
      </c>
      <c r="S46" s="14">
        <v>0</v>
      </c>
      <c r="T46" s="14">
        <f t="shared" si="7"/>
        <v>0</v>
      </c>
      <c r="U46" s="23">
        <f t="shared" si="8"/>
        <v>15</v>
      </c>
      <c r="V46" s="20">
        <f t="shared" si="9"/>
        <v>91.8439080063173</v>
      </c>
      <c r="W46" s="15" t="str">
        <f t="shared" si="10"/>
        <v>A</v>
      </c>
      <c r="X46" s="21" t="str">
        <f t="shared" si="11"/>
        <v>25%</v>
      </c>
    </row>
    <row r="47" s="3" customFormat="1" ht="31" customHeight="1" spans="1:24">
      <c r="A47" s="14">
        <v>45</v>
      </c>
      <c r="B47" s="15" t="s">
        <v>105</v>
      </c>
      <c r="C47" s="14" t="s">
        <v>26</v>
      </c>
      <c r="D47" s="16">
        <v>1242</v>
      </c>
      <c r="E47" s="14">
        <v>1242</v>
      </c>
      <c r="F47" s="17">
        <f t="shared" si="12"/>
        <v>1</v>
      </c>
      <c r="G47" s="18">
        <f t="shared" si="1"/>
        <v>25</v>
      </c>
      <c r="H47" s="24">
        <v>0</v>
      </c>
      <c r="I47" s="24">
        <v>0.01165</v>
      </c>
      <c r="J47" s="20" t="str">
        <f t="shared" si="2"/>
        <v>10</v>
      </c>
      <c r="K47" s="20">
        <f t="shared" si="3"/>
        <v>9.70875</v>
      </c>
      <c r="L47" s="16">
        <v>1242</v>
      </c>
      <c r="M47" s="14">
        <v>0</v>
      </c>
      <c r="N47" s="21">
        <f t="shared" si="13"/>
        <v>0</v>
      </c>
      <c r="O47" s="20" t="str">
        <f t="shared" si="5"/>
        <v>20</v>
      </c>
      <c r="P47" s="22">
        <v>0</v>
      </c>
      <c r="Q47" s="20" t="str">
        <f t="shared" si="6"/>
        <v>20</v>
      </c>
      <c r="R47" s="14">
        <v>0</v>
      </c>
      <c r="S47" s="14">
        <v>0</v>
      </c>
      <c r="T47" s="14">
        <f t="shared" si="7"/>
        <v>0</v>
      </c>
      <c r="U47" s="23">
        <f t="shared" si="8"/>
        <v>15</v>
      </c>
      <c r="V47" s="20">
        <f t="shared" si="9"/>
        <v>99.70875</v>
      </c>
      <c r="W47" s="15" t="str">
        <f t="shared" si="10"/>
        <v>A</v>
      </c>
      <c r="X47" s="21" t="str">
        <f t="shared" si="11"/>
        <v>25%</v>
      </c>
    </row>
    <row r="48" s="3" customFormat="1" ht="31" customHeight="1" spans="1:24">
      <c r="A48" s="14">
        <v>46</v>
      </c>
      <c r="B48" s="15" t="s">
        <v>47</v>
      </c>
      <c r="C48" s="14" t="s">
        <v>26</v>
      </c>
      <c r="D48" s="16">
        <v>17964.6</v>
      </c>
      <c r="E48" s="14">
        <v>6996.8</v>
      </c>
      <c r="F48" s="17">
        <f t="shared" si="12"/>
        <v>0.389477082707102</v>
      </c>
      <c r="G48" s="18">
        <f t="shared" si="1"/>
        <v>9.73692706767754</v>
      </c>
      <c r="H48" s="24">
        <v>-0.4788</v>
      </c>
      <c r="I48" s="24">
        <v>0.0945</v>
      </c>
      <c r="J48" s="20" t="str">
        <f t="shared" si="2"/>
        <v>10</v>
      </c>
      <c r="K48" s="20">
        <f t="shared" si="3"/>
        <v>7.6375</v>
      </c>
      <c r="L48" s="16">
        <v>17964.6</v>
      </c>
      <c r="M48" s="14">
        <v>0</v>
      </c>
      <c r="N48" s="21">
        <f t="shared" si="13"/>
        <v>0</v>
      </c>
      <c r="O48" s="20" t="str">
        <f t="shared" si="5"/>
        <v>20</v>
      </c>
      <c r="P48" s="22">
        <v>0.00875830667995887</v>
      </c>
      <c r="Q48" s="20" t="str">
        <f t="shared" si="6"/>
        <v>20</v>
      </c>
      <c r="R48" s="14">
        <v>0</v>
      </c>
      <c r="S48" s="14">
        <v>0</v>
      </c>
      <c r="T48" s="14">
        <f t="shared" si="7"/>
        <v>0</v>
      </c>
      <c r="U48" s="23">
        <f t="shared" si="8"/>
        <v>15</v>
      </c>
      <c r="V48" s="20">
        <f t="shared" si="9"/>
        <v>82.3744270676775</v>
      </c>
      <c r="W48" s="15" t="str">
        <f t="shared" si="10"/>
        <v>B</v>
      </c>
      <c r="X48" s="21" t="str">
        <f t="shared" si="11"/>
        <v>20%</v>
      </c>
    </row>
    <row r="49" s="3" customFormat="1" ht="31" customHeight="1" spans="1:24">
      <c r="A49" s="14">
        <v>47</v>
      </c>
      <c r="B49" s="15" t="s">
        <v>46</v>
      </c>
      <c r="C49" s="14" t="s">
        <v>26</v>
      </c>
      <c r="D49" s="16">
        <v>2026.84</v>
      </c>
      <c r="E49" s="14">
        <v>172.8</v>
      </c>
      <c r="F49" s="17">
        <f t="shared" si="12"/>
        <v>0.0852558662745949</v>
      </c>
      <c r="G49" s="18">
        <f t="shared" si="1"/>
        <v>2.13139665686487</v>
      </c>
      <c r="H49" s="24">
        <v>-0.4563</v>
      </c>
      <c r="I49" s="24">
        <v>-0.1595</v>
      </c>
      <c r="J49" s="20" t="str">
        <f t="shared" si="2"/>
        <v>10</v>
      </c>
      <c r="K49" s="20" t="str">
        <f t="shared" si="3"/>
        <v>10</v>
      </c>
      <c r="L49" s="16">
        <v>2026.84</v>
      </c>
      <c r="M49" s="14">
        <v>0</v>
      </c>
      <c r="N49" s="21">
        <f t="shared" si="13"/>
        <v>0</v>
      </c>
      <c r="O49" s="20" t="str">
        <f t="shared" si="5"/>
        <v>20</v>
      </c>
      <c r="P49" s="22">
        <v>0.0116663287780196</v>
      </c>
      <c r="Q49" s="20" t="str">
        <f t="shared" si="6"/>
        <v>20</v>
      </c>
      <c r="R49" s="14">
        <v>0</v>
      </c>
      <c r="S49" s="14">
        <v>0</v>
      </c>
      <c r="T49" s="14">
        <f t="shared" si="7"/>
        <v>0</v>
      </c>
      <c r="U49" s="23">
        <f t="shared" si="8"/>
        <v>15</v>
      </c>
      <c r="V49" s="20">
        <f t="shared" si="9"/>
        <v>77.1313966568649</v>
      </c>
      <c r="W49" s="15" t="str">
        <f t="shared" si="10"/>
        <v>C</v>
      </c>
      <c r="X49" s="21" t="str">
        <f t="shared" si="11"/>
        <v>15%</v>
      </c>
    </row>
    <row r="50" s="3" customFormat="1" ht="31" customHeight="1" spans="1:24">
      <c r="A50" s="14">
        <v>48</v>
      </c>
      <c r="B50" s="15" t="s">
        <v>51</v>
      </c>
      <c r="C50" s="14" t="s">
        <v>26</v>
      </c>
      <c r="D50" s="16">
        <v>7887.8</v>
      </c>
      <c r="E50" s="14">
        <v>6047.8</v>
      </c>
      <c r="F50" s="17">
        <f t="shared" si="12"/>
        <v>0.766728365323664</v>
      </c>
      <c r="G50" s="18">
        <f t="shared" si="1"/>
        <v>19.1682091330916</v>
      </c>
      <c r="H50" s="24">
        <v>-0.1173</v>
      </c>
      <c r="I50" s="24">
        <v>-0.1643</v>
      </c>
      <c r="J50" s="20" t="str">
        <f t="shared" si="2"/>
        <v>10</v>
      </c>
      <c r="K50" s="20" t="str">
        <f t="shared" si="3"/>
        <v>10</v>
      </c>
      <c r="L50" s="16">
        <v>7887.8</v>
      </c>
      <c r="M50" s="14">
        <v>0</v>
      </c>
      <c r="N50" s="21">
        <f t="shared" si="13"/>
        <v>0</v>
      </c>
      <c r="O50" s="20" t="str">
        <f t="shared" si="5"/>
        <v>20</v>
      </c>
      <c r="P50" s="22">
        <v>0.00456466559555989</v>
      </c>
      <c r="Q50" s="20" t="str">
        <f t="shared" si="6"/>
        <v>20</v>
      </c>
      <c r="R50" s="14">
        <v>0</v>
      </c>
      <c r="S50" s="14">
        <v>0</v>
      </c>
      <c r="T50" s="14">
        <f t="shared" si="7"/>
        <v>0</v>
      </c>
      <c r="U50" s="23">
        <f t="shared" si="8"/>
        <v>15</v>
      </c>
      <c r="V50" s="20">
        <f t="shared" si="9"/>
        <v>94.1682091330916</v>
      </c>
      <c r="W50" s="15" t="str">
        <f t="shared" si="10"/>
        <v>A</v>
      </c>
      <c r="X50" s="21" t="str">
        <f t="shared" si="11"/>
        <v>25%</v>
      </c>
    </row>
    <row r="51" s="3" customFormat="1" ht="31" customHeight="1" spans="1:24">
      <c r="A51" s="14">
        <v>49</v>
      </c>
      <c r="B51" s="15" t="s">
        <v>57</v>
      </c>
      <c r="C51" s="14" t="s">
        <v>26</v>
      </c>
      <c r="D51" s="16">
        <v>3205.2</v>
      </c>
      <c r="E51" s="14">
        <v>2989.2</v>
      </c>
      <c r="F51" s="17">
        <f t="shared" si="12"/>
        <v>0.932609509546986</v>
      </c>
      <c r="G51" s="18">
        <f t="shared" si="1"/>
        <v>23.3152377386747</v>
      </c>
      <c r="H51" s="24">
        <v>0</v>
      </c>
      <c r="I51" s="24">
        <v>-0.2434</v>
      </c>
      <c r="J51" s="20" t="str">
        <f t="shared" si="2"/>
        <v>10</v>
      </c>
      <c r="K51" s="20" t="str">
        <f t="shared" si="3"/>
        <v>10</v>
      </c>
      <c r="L51" s="16">
        <v>3205.2</v>
      </c>
      <c r="M51" s="14">
        <v>0</v>
      </c>
      <c r="N51" s="21">
        <f t="shared" si="13"/>
        <v>0</v>
      </c>
      <c r="O51" s="20" t="str">
        <f t="shared" si="5"/>
        <v>20</v>
      </c>
      <c r="P51" s="22">
        <v>0.0149059985651556</v>
      </c>
      <c r="Q51" s="20" t="str">
        <f t="shared" si="6"/>
        <v>20</v>
      </c>
      <c r="R51" s="14">
        <v>0</v>
      </c>
      <c r="S51" s="14">
        <v>0</v>
      </c>
      <c r="T51" s="14">
        <f t="shared" si="7"/>
        <v>0</v>
      </c>
      <c r="U51" s="23">
        <f t="shared" si="8"/>
        <v>15</v>
      </c>
      <c r="V51" s="20">
        <f t="shared" si="9"/>
        <v>98.3152377386747</v>
      </c>
      <c r="W51" s="15" t="str">
        <f t="shared" si="10"/>
        <v>A</v>
      </c>
      <c r="X51" s="21" t="str">
        <f t="shared" si="11"/>
        <v>25%</v>
      </c>
    </row>
    <row r="52" s="3" customFormat="1" ht="31" customHeight="1" spans="1:24">
      <c r="A52" s="14">
        <v>50</v>
      </c>
      <c r="B52" s="15" t="s">
        <v>106</v>
      </c>
      <c r="C52" s="14" t="s">
        <v>26</v>
      </c>
      <c r="D52" s="16">
        <v>34092</v>
      </c>
      <c r="E52" s="14">
        <v>414</v>
      </c>
      <c r="F52" s="17">
        <f t="shared" si="12"/>
        <v>0.0121436114044351</v>
      </c>
      <c r="G52" s="18">
        <f t="shared" si="1"/>
        <v>0.303590285110876</v>
      </c>
      <c r="H52" s="24">
        <v>-0.0110600113775203</v>
      </c>
      <c r="I52" s="24">
        <v>-0.1341576</v>
      </c>
      <c r="J52" s="20" t="str">
        <f t="shared" si="2"/>
        <v>10</v>
      </c>
      <c r="K52" s="20" t="str">
        <f t="shared" si="3"/>
        <v>10</v>
      </c>
      <c r="L52" s="16">
        <v>34092</v>
      </c>
      <c r="M52" s="14">
        <v>0</v>
      </c>
      <c r="N52" s="21">
        <f t="shared" si="13"/>
        <v>0</v>
      </c>
      <c r="O52" s="20" t="str">
        <f t="shared" si="5"/>
        <v>20</v>
      </c>
      <c r="P52" s="22">
        <v>0</v>
      </c>
      <c r="Q52" s="20" t="str">
        <f t="shared" si="6"/>
        <v>20</v>
      </c>
      <c r="R52" s="14">
        <v>0</v>
      </c>
      <c r="S52" s="14">
        <v>0</v>
      </c>
      <c r="T52" s="14">
        <f t="shared" si="7"/>
        <v>0</v>
      </c>
      <c r="U52" s="23">
        <f t="shared" si="8"/>
        <v>15</v>
      </c>
      <c r="V52" s="20">
        <f t="shared" si="9"/>
        <v>75.3035902851109</v>
      </c>
      <c r="W52" s="15" t="str">
        <f t="shared" si="10"/>
        <v>C</v>
      </c>
      <c r="X52" s="21" t="str">
        <f t="shared" si="11"/>
        <v>15%</v>
      </c>
    </row>
    <row r="53" s="3" customFormat="1" ht="31" customHeight="1" spans="1:24">
      <c r="A53" s="14">
        <v>51</v>
      </c>
      <c r="B53" s="15" t="s">
        <v>45</v>
      </c>
      <c r="C53" s="14" t="s">
        <v>28</v>
      </c>
      <c r="D53" s="16">
        <v>5964</v>
      </c>
      <c r="E53" s="14">
        <v>479.8</v>
      </c>
      <c r="F53" s="17">
        <f t="shared" si="12"/>
        <v>0.080449362843729</v>
      </c>
      <c r="G53" s="18">
        <f t="shared" si="1"/>
        <v>2.01123407109323</v>
      </c>
      <c r="H53" s="24">
        <v>-0.3259</v>
      </c>
      <c r="I53" s="24">
        <v>-0.1559</v>
      </c>
      <c r="J53" s="20" t="str">
        <f t="shared" si="2"/>
        <v>10</v>
      </c>
      <c r="K53" s="20" t="str">
        <f t="shared" si="3"/>
        <v>10</v>
      </c>
      <c r="L53" s="28">
        <v>5964</v>
      </c>
      <c r="M53" s="14">
        <v>0</v>
      </c>
      <c r="N53" s="21">
        <f t="shared" si="13"/>
        <v>0</v>
      </c>
      <c r="O53" s="20" t="str">
        <f t="shared" si="5"/>
        <v>20</v>
      </c>
      <c r="P53" s="22">
        <v>0.0147028195073983</v>
      </c>
      <c r="Q53" s="20" t="str">
        <f t="shared" si="6"/>
        <v>20</v>
      </c>
      <c r="R53" s="14">
        <v>0</v>
      </c>
      <c r="S53" s="14">
        <v>0</v>
      </c>
      <c r="T53" s="14">
        <f t="shared" si="7"/>
        <v>0</v>
      </c>
      <c r="U53" s="23">
        <f t="shared" si="8"/>
        <v>15</v>
      </c>
      <c r="V53" s="20">
        <f t="shared" si="9"/>
        <v>77.0112340710932</v>
      </c>
      <c r="W53" s="15" t="str">
        <f t="shared" si="10"/>
        <v>C</v>
      </c>
      <c r="X53" s="21" t="str">
        <f t="shared" si="11"/>
        <v>15%</v>
      </c>
    </row>
    <row r="54" s="3" customFormat="1" ht="31" customHeight="1" spans="1:24">
      <c r="A54" s="14">
        <v>52</v>
      </c>
      <c r="B54" s="15" t="s">
        <v>49</v>
      </c>
      <c r="C54" s="14" t="s">
        <v>28</v>
      </c>
      <c r="D54" s="16">
        <v>1791.7</v>
      </c>
      <c r="E54" s="14">
        <v>167.6</v>
      </c>
      <c r="F54" s="17">
        <f t="shared" si="12"/>
        <v>0.0935424457219401</v>
      </c>
      <c r="G54" s="18">
        <f t="shared" si="1"/>
        <v>2.3385611430485</v>
      </c>
      <c r="H54" s="24">
        <v>-0.3097</v>
      </c>
      <c r="I54" s="24">
        <v>-0.1319</v>
      </c>
      <c r="J54" s="20" t="str">
        <f t="shared" si="2"/>
        <v>10</v>
      </c>
      <c r="K54" s="20" t="str">
        <f t="shared" si="3"/>
        <v>10</v>
      </c>
      <c r="L54" s="28">
        <v>1791.7</v>
      </c>
      <c r="M54" s="14">
        <v>0</v>
      </c>
      <c r="N54" s="21">
        <f t="shared" si="13"/>
        <v>0</v>
      </c>
      <c r="O54" s="20" t="str">
        <f t="shared" si="5"/>
        <v>20</v>
      </c>
      <c r="P54" s="22">
        <v>0.00513407507854317</v>
      </c>
      <c r="Q54" s="20" t="str">
        <f t="shared" si="6"/>
        <v>20</v>
      </c>
      <c r="R54" s="14">
        <v>0</v>
      </c>
      <c r="S54" s="14">
        <v>0</v>
      </c>
      <c r="T54" s="14">
        <f t="shared" si="7"/>
        <v>0</v>
      </c>
      <c r="U54" s="23">
        <f t="shared" si="8"/>
        <v>15</v>
      </c>
      <c r="V54" s="20">
        <f t="shared" si="9"/>
        <v>77.3385611430485</v>
      </c>
      <c r="W54" s="15" t="str">
        <f t="shared" si="10"/>
        <v>C</v>
      </c>
      <c r="X54" s="21" t="str">
        <f t="shared" si="11"/>
        <v>15%</v>
      </c>
    </row>
    <row r="55" s="3" customFormat="1" ht="31" customHeight="1" spans="1:24">
      <c r="A55" s="14">
        <v>53</v>
      </c>
      <c r="B55" s="15" t="s">
        <v>80</v>
      </c>
      <c r="C55" s="14" t="s">
        <v>26</v>
      </c>
      <c r="D55" s="16">
        <v>31519.84</v>
      </c>
      <c r="E55" s="14">
        <v>27667.04</v>
      </c>
      <c r="F55" s="17">
        <f t="shared" si="12"/>
        <v>0.877765876984147</v>
      </c>
      <c r="G55" s="18">
        <f t="shared" si="1"/>
        <v>21.9441469246037</v>
      </c>
      <c r="H55" s="24">
        <v>-0.4406</v>
      </c>
      <c r="I55" s="24">
        <v>-0.1614</v>
      </c>
      <c r="J55" s="20" t="str">
        <f t="shared" si="2"/>
        <v>10</v>
      </c>
      <c r="K55" s="20" t="str">
        <f t="shared" si="3"/>
        <v>10</v>
      </c>
      <c r="L55" s="16">
        <v>31519.84</v>
      </c>
      <c r="M55" s="14">
        <v>0</v>
      </c>
      <c r="N55" s="21">
        <f t="shared" si="13"/>
        <v>0</v>
      </c>
      <c r="O55" s="20" t="str">
        <f t="shared" si="5"/>
        <v>20</v>
      </c>
      <c r="P55" s="22">
        <v>0</v>
      </c>
      <c r="Q55" s="20" t="str">
        <f t="shared" si="6"/>
        <v>20</v>
      </c>
      <c r="R55" s="14">
        <v>0</v>
      </c>
      <c r="S55" s="14">
        <v>0</v>
      </c>
      <c r="T55" s="14">
        <f t="shared" si="7"/>
        <v>0</v>
      </c>
      <c r="U55" s="23">
        <f t="shared" si="8"/>
        <v>15</v>
      </c>
      <c r="V55" s="20">
        <f t="shared" si="9"/>
        <v>96.9441469246037</v>
      </c>
      <c r="W55" s="15" t="str">
        <f t="shared" si="10"/>
        <v>A</v>
      </c>
      <c r="X55" s="21" t="str">
        <f t="shared" si="11"/>
        <v>25%</v>
      </c>
    </row>
    <row r="56" s="3" customFormat="1" ht="31" customHeight="1" spans="1:24">
      <c r="A56" s="14">
        <v>54</v>
      </c>
      <c r="B56" s="15" t="s">
        <v>84</v>
      </c>
      <c r="C56" s="14" t="s">
        <v>28</v>
      </c>
      <c r="D56" s="16">
        <v>63112.36</v>
      </c>
      <c r="E56" s="14">
        <v>0</v>
      </c>
      <c r="F56" s="17">
        <f t="shared" si="12"/>
        <v>0</v>
      </c>
      <c r="G56" s="18">
        <f t="shared" si="1"/>
        <v>0</v>
      </c>
      <c r="H56" s="24">
        <v>0</v>
      </c>
      <c r="I56" s="24">
        <v>0</v>
      </c>
      <c r="J56" s="20" t="str">
        <f t="shared" si="2"/>
        <v>10</v>
      </c>
      <c r="K56" s="20" t="str">
        <f t="shared" si="3"/>
        <v>10</v>
      </c>
      <c r="L56" s="28">
        <v>63112.36</v>
      </c>
      <c r="M56" s="14">
        <v>0</v>
      </c>
      <c r="N56" s="21">
        <f t="shared" si="13"/>
        <v>0</v>
      </c>
      <c r="O56" s="20" t="str">
        <f t="shared" si="5"/>
        <v>20</v>
      </c>
      <c r="P56" s="22">
        <v>0.000727782394271207</v>
      </c>
      <c r="Q56" s="20" t="str">
        <f t="shared" si="6"/>
        <v>20</v>
      </c>
      <c r="R56" s="14">
        <v>0</v>
      </c>
      <c r="S56" s="14">
        <v>0</v>
      </c>
      <c r="T56" s="14">
        <f t="shared" si="7"/>
        <v>0</v>
      </c>
      <c r="U56" s="23">
        <f t="shared" si="8"/>
        <v>15</v>
      </c>
      <c r="V56" s="20">
        <f t="shared" si="9"/>
        <v>75</v>
      </c>
      <c r="W56" s="15" t="str">
        <f t="shared" si="10"/>
        <v>C</v>
      </c>
      <c r="X56" s="21" t="str">
        <f t="shared" si="11"/>
        <v>15%</v>
      </c>
    </row>
    <row r="57" s="3" customFormat="1" ht="31" customHeight="1" spans="1:24">
      <c r="A57" s="14">
        <v>55</v>
      </c>
      <c r="B57" s="15" t="s">
        <v>83</v>
      </c>
      <c r="C57" s="14" t="s">
        <v>28</v>
      </c>
      <c r="D57" s="16">
        <v>3674</v>
      </c>
      <c r="E57" s="14">
        <v>0</v>
      </c>
      <c r="F57" s="17">
        <f t="shared" si="12"/>
        <v>0</v>
      </c>
      <c r="G57" s="18">
        <f t="shared" si="1"/>
        <v>0</v>
      </c>
      <c r="H57" s="31">
        <v>-0.4357</v>
      </c>
      <c r="I57" s="31">
        <v>-0.2711</v>
      </c>
      <c r="J57" s="20" t="str">
        <f t="shared" si="2"/>
        <v>10</v>
      </c>
      <c r="K57" s="20" t="str">
        <f t="shared" si="3"/>
        <v>10</v>
      </c>
      <c r="L57" s="16">
        <v>3674</v>
      </c>
      <c r="M57" s="14">
        <v>0</v>
      </c>
      <c r="N57" s="21">
        <f t="shared" si="13"/>
        <v>0</v>
      </c>
      <c r="O57" s="20" t="str">
        <f t="shared" si="5"/>
        <v>20</v>
      </c>
      <c r="P57" s="22">
        <v>0.00416890423956857</v>
      </c>
      <c r="Q57" s="20" t="str">
        <f t="shared" si="6"/>
        <v>20</v>
      </c>
      <c r="R57" s="14">
        <v>0</v>
      </c>
      <c r="S57" s="14">
        <v>0</v>
      </c>
      <c r="T57" s="14">
        <f t="shared" si="7"/>
        <v>0</v>
      </c>
      <c r="U57" s="23">
        <f t="shared" si="8"/>
        <v>15</v>
      </c>
      <c r="V57" s="20">
        <f t="shared" si="9"/>
        <v>75</v>
      </c>
      <c r="W57" s="15" t="str">
        <f t="shared" si="10"/>
        <v>C</v>
      </c>
      <c r="X57" s="21" t="str">
        <f t="shared" si="11"/>
        <v>15%</v>
      </c>
    </row>
    <row r="58" s="3" customFormat="1" ht="31" customHeight="1" spans="1:24">
      <c r="A58" s="14">
        <v>56</v>
      </c>
      <c r="B58" s="15" t="s">
        <v>89</v>
      </c>
      <c r="C58" s="14" t="s">
        <v>28</v>
      </c>
      <c r="D58" s="16">
        <v>3556.8</v>
      </c>
      <c r="E58" s="14">
        <v>0</v>
      </c>
      <c r="F58" s="17">
        <f t="shared" si="12"/>
        <v>0</v>
      </c>
      <c r="G58" s="18">
        <f t="shared" si="1"/>
        <v>0</v>
      </c>
      <c r="H58" s="24">
        <v>-0.1873</v>
      </c>
      <c r="I58" s="24">
        <v>0.1679</v>
      </c>
      <c r="J58" s="20" t="str">
        <f t="shared" si="2"/>
        <v>10</v>
      </c>
      <c r="K58" s="20">
        <f t="shared" si="3"/>
        <v>5.8025</v>
      </c>
      <c r="L58" s="16">
        <v>3556.8</v>
      </c>
      <c r="M58" s="14">
        <v>0</v>
      </c>
      <c r="N58" s="21">
        <f t="shared" si="13"/>
        <v>0</v>
      </c>
      <c r="O58" s="20" t="str">
        <f t="shared" si="5"/>
        <v>20</v>
      </c>
      <c r="P58" s="22">
        <v>0.0283971906625113</v>
      </c>
      <c r="Q58" s="20" t="str">
        <f t="shared" si="6"/>
        <v>20</v>
      </c>
      <c r="R58" s="14">
        <v>0</v>
      </c>
      <c r="S58" s="14">
        <v>0</v>
      </c>
      <c r="T58" s="14">
        <f t="shared" si="7"/>
        <v>0</v>
      </c>
      <c r="U58" s="23">
        <f t="shared" si="8"/>
        <v>15</v>
      </c>
      <c r="V58" s="20">
        <f t="shared" si="9"/>
        <v>70.8025</v>
      </c>
      <c r="W58" s="15" t="str">
        <f t="shared" si="10"/>
        <v>C</v>
      </c>
      <c r="X58" s="21" t="str">
        <f t="shared" si="11"/>
        <v>15%</v>
      </c>
    </row>
    <row r="59" s="3" customFormat="1" ht="31" customHeight="1" spans="1:24">
      <c r="A59" s="14">
        <v>57</v>
      </c>
      <c r="B59" s="15" t="s">
        <v>87</v>
      </c>
      <c r="C59" s="14" t="s">
        <v>28</v>
      </c>
      <c r="D59" s="16">
        <v>20.16</v>
      </c>
      <c r="E59" s="14">
        <v>0</v>
      </c>
      <c r="F59" s="17">
        <f t="shared" si="12"/>
        <v>0</v>
      </c>
      <c r="G59" s="18">
        <f t="shared" si="1"/>
        <v>0</v>
      </c>
      <c r="H59" s="24">
        <v>-0.0386</v>
      </c>
      <c r="I59" s="24">
        <v>-0.0386</v>
      </c>
      <c r="J59" s="20" t="str">
        <f t="shared" si="2"/>
        <v>10</v>
      </c>
      <c r="K59" s="20" t="str">
        <f t="shared" si="3"/>
        <v>10</v>
      </c>
      <c r="L59" s="16">
        <v>20.16</v>
      </c>
      <c r="M59" s="14">
        <v>0</v>
      </c>
      <c r="N59" s="21">
        <f t="shared" si="13"/>
        <v>0</v>
      </c>
      <c r="O59" s="20" t="str">
        <f t="shared" si="5"/>
        <v>20</v>
      </c>
      <c r="P59" s="22">
        <v>0.000625509210699895</v>
      </c>
      <c r="Q59" s="20" t="str">
        <f t="shared" si="6"/>
        <v>20</v>
      </c>
      <c r="R59" s="14">
        <v>0</v>
      </c>
      <c r="S59" s="14">
        <v>0</v>
      </c>
      <c r="T59" s="14">
        <f t="shared" si="7"/>
        <v>0</v>
      </c>
      <c r="U59" s="23">
        <f t="shared" si="8"/>
        <v>15</v>
      </c>
      <c r="V59" s="20">
        <f t="shared" si="9"/>
        <v>75</v>
      </c>
      <c r="W59" s="15" t="str">
        <f t="shared" si="10"/>
        <v>C</v>
      </c>
      <c r="X59" s="21" t="str">
        <f t="shared" si="11"/>
        <v>15%</v>
      </c>
    </row>
    <row r="60" s="3" customFormat="1" ht="31" customHeight="1" spans="1:24">
      <c r="A60" s="14">
        <v>58</v>
      </c>
      <c r="B60" s="15" t="s">
        <v>92</v>
      </c>
      <c r="C60" s="14" t="s">
        <v>26</v>
      </c>
      <c r="D60" s="16">
        <v>7823.9</v>
      </c>
      <c r="E60" s="14">
        <v>0</v>
      </c>
      <c r="F60" s="17">
        <f t="shared" si="12"/>
        <v>0</v>
      </c>
      <c r="G60" s="18">
        <f t="shared" si="1"/>
        <v>0</v>
      </c>
      <c r="H60" s="24">
        <v>-0.5468</v>
      </c>
      <c r="I60" s="24">
        <v>-0.3136</v>
      </c>
      <c r="J60" s="20" t="str">
        <f t="shared" si="2"/>
        <v>10</v>
      </c>
      <c r="K60" s="20" t="str">
        <f t="shared" si="3"/>
        <v>10</v>
      </c>
      <c r="L60" s="16">
        <v>7823.9</v>
      </c>
      <c r="M60" s="14">
        <v>0</v>
      </c>
      <c r="N60" s="21">
        <f t="shared" si="13"/>
        <v>0</v>
      </c>
      <c r="O60" s="20" t="str">
        <f t="shared" si="5"/>
        <v>20</v>
      </c>
      <c r="P60" s="22">
        <v>0.00690318490986536</v>
      </c>
      <c r="Q60" s="20" t="str">
        <f t="shared" si="6"/>
        <v>20</v>
      </c>
      <c r="R60" s="14">
        <v>0</v>
      </c>
      <c r="S60" s="14">
        <v>0</v>
      </c>
      <c r="T60" s="14">
        <f t="shared" si="7"/>
        <v>0</v>
      </c>
      <c r="U60" s="23">
        <f t="shared" si="8"/>
        <v>15</v>
      </c>
      <c r="V60" s="20">
        <f t="shared" si="9"/>
        <v>75</v>
      </c>
      <c r="W60" s="15" t="str">
        <f t="shared" si="10"/>
        <v>C</v>
      </c>
      <c r="X60" s="21" t="str">
        <f t="shared" si="11"/>
        <v>15%</v>
      </c>
    </row>
    <row r="61" s="3" customFormat="1" ht="31" customHeight="1" spans="1:24">
      <c r="A61" s="14">
        <v>59</v>
      </c>
      <c r="B61" s="15" t="s">
        <v>76</v>
      </c>
      <c r="C61" s="14" t="s">
        <v>28</v>
      </c>
      <c r="D61" s="16">
        <v>14354.32</v>
      </c>
      <c r="E61" s="14">
        <v>0</v>
      </c>
      <c r="F61" s="17">
        <f t="shared" si="12"/>
        <v>0</v>
      </c>
      <c r="G61" s="18">
        <f t="shared" si="1"/>
        <v>0</v>
      </c>
      <c r="H61" s="24">
        <v>-0.088</v>
      </c>
      <c r="I61" s="24">
        <v>-0.079</v>
      </c>
      <c r="J61" s="20" t="str">
        <f t="shared" si="2"/>
        <v>10</v>
      </c>
      <c r="K61" s="20" t="str">
        <f t="shared" si="3"/>
        <v>10</v>
      </c>
      <c r="L61" s="16">
        <v>14354.32</v>
      </c>
      <c r="M61" s="14">
        <v>0</v>
      </c>
      <c r="N61" s="21">
        <f t="shared" si="13"/>
        <v>0</v>
      </c>
      <c r="O61" s="20" t="str">
        <f t="shared" si="5"/>
        <v>20</v>
      </c>
      <c r="P61" s="22">
        <v>0</v>
      </c>
      <c r="Q61" s="20" t="str">
        <f t="shared" si="6"/>
        <v>20</v>
      </c>
      <c r="R61" s="14">
        <v>0</v>
      </c>
      <c r="S61" s="14">
        <v>0</v>
      </c>
      <c r="T61" s="14">
        <f t="shared" si="7"/>
        <v>0</v>
      </c>
      <c r="U61" s="23">
        <f t="shared" si="8"/>
        <v>15</v>
      </c>
      <c r="V61" s="20">
        <f t="shared" si="9"/>
        <v>75</v>
      </c>
      <c r="W61" s="15" t="str">
        <f t="shared" si="10"/>
        <v>C</v>
      </c>
      <c r="X61" s="21" t="str">
        <f t="shared" si="11"/>
        <v>15%</v>
      </c>
    </row>
    <row r="62" s="3" customFormat="1" ht="31" customHeight="1" spans="1:24">
      <c r="A62" s="14">
        <v>60</v>
      </c>
      <c r="B62" s="15" t="s">
        <v>107</v>
      </c>
      <c r="C62" s="14" t="s">
        <v>26</v>
      </c>
      <c r="D62" s="16">
        <v>6835.2</v>
      </c>
      <c r="E62" s="14">
        <v>0</v>
      </c>
      <c r="F62" s="17">
        <f t="shared" si="12"/>
        <v>0</v>
      </c>
      <c r="G62" s="18">
        <f t="shared" si="1"/>
        <v>0</v>
      </c>
      <c r="H62" s="24">
        <v>-0.1055</v>
      </c>
      <c r="I62" s="24">
        <v>-0.0847</v>
      </c>
      <c r="J62" s="20" t="str">
        <f t="shared" si="2"/>
        <v>10</v>
      </c>
      <c r="K62" s="20" t="str">
        <f t="shared" si="3"/>
        <v>10</v>
      </c>
      <c r="L62" s="16">
        <v>6835.2</v>
      </c>
      <c r="M62" s="14">
        <v>0</v>
      </c>
      <c r="N62" s="21">
        <f t="shared" si="13"/>
        <v>0</v>
      </c>
      <c r="O62" s="20" t="str">
        <f t="shared" si="5"/>
        <v>20</v>
      </c>
      <c r="P62" s="22">
        <v>0</v>
      </c>
      <c r="Q62" s="20" t="str">
        <f t="shared" si="6"/>
        <v>20</v>
      </c>
      <c r="R62" s="14">
        <v>0</v>
      </c>
      <c r="S62" s="14">
        <v>0</v>
      </c>
      <c r="T62" s="14">
        <f t="shared" si="7"/>
        <v>0</v>
      </c>
      <c r="U62" s="23">
        <f t="shared" si="8"/>
        <v>15</v>
      </c>
      <c r="V62" s="20">
        <f t="shared" si="9"/>
        <v>75</v>
      </c>
      <c r="W62" s="15" t="str">
        <f t="shared" si="10"/>
        <v>C</v>
      </c>
      <c r="X62" s="21" t="str">
        <f t="shared" si="11"/>
        <v>15%</v>
      </c>
    </row>
    <row r="63" s="3" customFormat="1" ht="31" customHeight="1" spans="1:24">
      <c r="A63" s="14">
        <v>61</v>
      </c>
      <c r="B63" s="15" t="s">
        <v>108</v>
      </c>
      <c r="C63" s="14" t="s">
        <v>26</v>
      </c>
      <c r="D63" s="16">
        <v>3482.8</v>
      </c>
      <c r="E63" s="14">
        <v>0</v>
      </c>
      <c r="F63" s="17">
        <f t="shared" si="12"/>
        <v>0</v>
      </c>
      <c r="G63" s="18">
        <f t="shared" si="1"/>
        <v>0</v>
      </c>
      <c r="H63" s="24">
        <v>-0.4321</v>
      </c>
      <c r="I63" s="24">
        <v>-0.0168</v>
      </c>
      <c r="J63" s="20" t="str">
        <f t="shared" si="2"/>
        <v>10</v>
      </c>
      <c r="K63" s="20" t="str">
        <f t="shared" si="3"/>
        <v>10</v>
      </c>
      <c r="L63" s="16">
        <v>3482.8</v>
      </c>
      <c r="M63" s="14">
        <v>0</v>
      </c>
      <c r="N63" s="21">
        <f t="shared" si="13"/>
        <v>0</v>
      </c>
      <c r="O63" s="20" t="str">
        <f t="shared" si="5"/>
        <v>20</v>
      </c>
      <c r="P63" s="22">
        <v>0.00117541397278703</v>
      </c>
      <c r="Q63" s="20" t="str">
        <f t="shared" si="6"/>
        <v>20</v>
      </c>
      <c r="R63" s="14">
        <v>0</v>
      </c>
      <c r="S63" s="14">
        <v>0</v>
      </c>
      <c r="T63" s="14">
        <f t="shared" si="7"/>
        <v>0</v>
      </c>
      <c r="U63" s="23">
        <f t="shared" si="8"/>
        <v>15</v>
      </c>
      <c r="V63" s="20">
        <f t="shared" si="9"/>
        <v>75</v>
      </c>
      <c r="W63" s="15" t="str">
        <f t="shared" si="10"/>
        <v>C</v>
      </c>
      <c r="X63" s="21" t="str">
        <f t="shared" si="11"/>
        <v>15%</v>
      </c>
    </row>
    <row r="64" s="3" customFormat="1" ht="31" customHeight="1" spans="1:24">
      <c r="A64" s="14">
        <v>62</v>
      </c>
      <c r="B64" s="15" t="s">
        <v>82</v>
      </c>
      <c r="C64" s="14" t="s">
        <v>26</v>
      </c>
      <c r="D64" s="16">
        <v>597141.16</v>
      </c>
      <c r="E64" s="14">
        <v>583563.36</v>
      </c>
      <c r="F64" s="17">
        <f t="shared" si="12"/>
        <v>0.977261992792458</v>
      </c>
      <c r="G64" s="18">
        <f t="shared" si="1"/>
        <v>24.4315498198114</v>
      </c>
      <c r="H64" s="24">
        <v>-0.0496</v>
      </c>
      <c r="I64" s="24">
        <v>0.0728</v>
      </c>
      <c r="J64" s="20" t="str">
        <f t="shared" si="2"/>
        <v>10</v>
      </c>
      <c r="K64" s="20">
        <f t="shared" si="3"/>
        <v>8.18</v>
      </c>
      <c r="L64" s="16">
        <v>597141.16</v>
      </c>
      <c r="M64" s="14">
        <v>0</v>
      </c>
      <c r="N64" s="21">
        <f t="shared" si="13"/>
        <v>0</v>
      </c>
      <c r="O64" s="20" t="str">
        <f t="shared" si="5"/>
        <v>20</v>
      </c>
      <c r="P64" s="22">
        <v>0.00459257127970901</v>
      </c>
      <c r="Q64" s="20" t="str">
        <f t="shared" si="6"/>
        <v>20</v>
      </c>
      <c r="R64" s="14">
        <v>0</v>
      </c>
      <c r="S64" s="14">
        <v>0</v>
      </c>
      <c r="T64" s="14">
        <f t="shared" si="7"/>
        <v>0</v>
      </c>
      <c r="U64" s="23">
        <f t="shared" si="8"/>
        <v>15</v>
      </c>
      <c r="V64" s="20">
        <f t="shared" si="9"/>
        <v>97.6115498198114</v>
      </c>
      <c r="W64" s="15" t="str">
        <f t="shared" si="10"/>
        <v>A</v>
      </c>
      <c r="X64" s="21" t="str">
        <f t="shared" si="11"/>
        <v>25%</v>
      </c>
    </row>
    <row r="65" s="3" customFormat="1" ht="31" customHeight="1" spans="1:24">
      <c r="A65" s="14">
        <v>63</v>
      </c>
      <c r="B65" s="15" t="s">
        <v>88</v>
      </c>
      <c r="C65" s="14" t="s">
        <v>26</v>
      </c>
      <c r="D65" s="16">
        <v>17358</v>
      </c>
      <c r="E65" s="14">
        <v>0</v>
      </c>
      <c r="F65" s="17">
        <f t="shared" si="12"/>
        <v>0</v>
      </c>
      <c r="G65" s="18">
        <f t="shared" si="1"/>
        <v>0</v>
      </c>
      <c r="H65" s="24">
        <v>-0.13</v>
      </c>
      <c r="I65" s="24">
        <v>-0.168</v>
      </c>
      <c r="J65" s="20" t="str">
        <f t="shared" si="2"/>
        <v>10</v>
      </c>
      <c r="K65" s="20" t="str">
        <f t="shared" si="3"/>
        <v>10</v>
      </c>
      <c r="L65" s="16">
        <v>17358</v>
      </c>
      <c r="M65" s="14">
        <v>0</v>
      </c>
      <c r="N65" s="21">
        <f t="shared" si="13"/>
        <v>0</v>
      </c>
      <c r="O65" s="20" t="str">
        <f t="shared" si="5"/>
        <v>20</v>
      </c>
      <c r="P65" s="22">
        <v>0.00724669246998865</v>
      </c>
      <c r="Q65" s="20" t="str">
        <f t="shared" si="6"/>
        <v>20</v>
      </c>
      <c r="R65" s="14">
        <v>0</v>
      </c>
      <c r="S65" s="14">
        <v>0</v>
      </c>
      <c r="T65" s="14">
        <f t="shared" si="7"/>
        <v>0</v>
      </c>
      <c r="U65" s="23">
        <f t="shared" si="8"/>
        <v>15</v>
      </c>
      <c r="V65" s="20">
        <f t="shared" si="9"/>
        <v>75</v>
      </c>
      <c r="W65" s="15" t="str">
        <f t="shared" si="10"/>
        <v>C</v>
      </c>
      <c r="X65" s="21" t="str">
        <f t="shared" si="11"/>
        <v>15%</v>
      </c>
    </row>
    <row r="66" s="3" customFormat="1" ht="31" customHeight="1" spans="1:24">
      <c r="A66" s="14">
        <v>64</v>
      </c>
      <c r="B66" s="15" t="s">
        <v>109</v>
      </c>
      <c r="C66" s="14" t="s">
        <v>28</v>
      </c>
      <c r="D66" s="16">
        <v>5948.6</v>
      </c>
      <c r="E66" s="14">
        <v>1296</v>
      </c>
      <c r="F66" s="17">
        <f t="shared" si="12"/>
        <v>0.217866388730121</v>
      </c>
      <c r="G66" s="18">
        <f t="shared" si="1"/>
        <v>5.44665971825303</v>
      </c>
      <c r="H66" s="24">
        <v>-0.0819</v>
      </c>
      <c r="I66" s="24">
        <v>-0.0495</v>
      </c>
      <c r="J66" s="20" t="str">
        <f t="shared" si="2"/>
        <v>10</v>
      </c>
      <c r="K66" s="20" t="str">
        <f t="shared" si="3"/>
        <v>10</v>
      </c>
      <c r="L66" s="28">
        <v>5948.6</v>
      </c>
      <c r="M66" s="14">
        <v>0</v>
      </c>
      <c r="N66" s="21">
        <f t="shared" si="13"/>
        <v>0</v>
      </c>
      <c r="O66" s="20" t="str">
        <f t="shared" si="5"/>
        <v>20</v>
      </c>
      <c r="P66" s="22">
        <v>0.00526414710721956</v>
      </c>
      <c r="Q66" s="20" t="str">
        <f t="shared" si="6"/>
        <v>20</v>
      </c>
      <c r="R66" s="14">
        <v>0</v>
      </c>
      <c r="S66" s="14">
        <v>0</v>
      </c>
      <c r="T66" s="14">
        <f t="shared" si="7"/>
        <v>0</v>
      </c>
      <c r="U66" s="23">
        <f t="shared" si="8"/>
        <v>15</v>
      </c>
      <c r="V66" s="20">
        <f t="shared" si="9"/>
        <v>80.446659718253</v>
      </c>
      <c r="W66" s="15" t="str">
        <f t="shared" si="10"/>
        <v>B</v>
      </c>
      <c r="X66" s="21" t="str">
        <f t="shared" si="11"/>
        <v>20%</v>
      </c>
    </row>
    <row r="67" s="3" customFormat="1" ht="31" customHeight="1" spans="1:24">
      <c r="A67" s="14">
        <v>65</v>
      </c>
      <c r="B67" s="15" t="s">
        <v>116</v>
      </c>
      <c r="C67" s="14" t="s">
        <v>26</v>
      </c>
      <c r="D67" s="16">
        <v>63800.64</v>
      </c>
      <c r="E67" s="14">
        <v>0</v>
      </c>
      <c r="F67" s="17">
        <f t="shared" si="12"/>
        <v>0</v>
      </c>
      <c r="G67" s="18">
        <f t="shared" ref="G67:G80" si="14">((F67*100)*25)/100</f>
        <v>0</v>
      </c>
      <c r="H67" s="24">
        <v>0.72</v>
      </c>
      <c r="I67" s="24">
        <v>0.94</v>
      </c>
      <c r="J67" s="20" t="str">
        <f t="shared" ref="J67:J80" si="15">IF(H67&lt;=0,"10",IF(H67&gt;=40%,"0",10-(5*H67/0.2)))</f>
        <v>0</v>
      </c>
      <c r="K67" s="20" t="str">
        <f t="shared" ref="K67:K80" si="16">IF(I67&lt;=0,"10",IF(I67&gt;=40%,"0",10-(5*I67/0.2)))</f>
        <v>0</v>
      </c>
      <c r="L67" s="16">
        <v>63800.64</v>
      </c>
      <c r="M67" s="14">
        <v>0</v>
      </c>
      <c r="N67" s="21">
        <f t="shared" si="13"/>
        <v>0</v>
      </c>
      <c r="O67" s="20" t="str">
        <f t="shared" ref="O67:O80" si="17">IF(N67&lt;=50%,"20",IF(N67&gt;=250/300,"0",(2000-20*(N67-50%)*100*3)/100))</f>
        <v>20</v>
      </c>
      <c r="P67" s="22">
        <v>0.00664808691771997</v>
      </c>
      <c r="Q67" s="20" t="str">
        <f t="shared" ref="Q67:Q80" si="18">IF(P67&lt;=5%,"20",IF(P67&gt;=25%,"0",(2000-20*(P67-5%)*100*5)/100))</f>
        <v>20</v>
      </c>
      <c r="R67" s="14">
        <v>0</v>
      </c>
      <c r="S67" s="14">
        <v>0</v>
      </c>
      <c r="T67" s="14">
        <f t="shared" ref="T67:T80" si="19">R67+S67</f>
        <v>0</v>
      </c>
      <c r="U67" s="23">
        <f t="shared" ref="U67:U80" si="20">IF(T67&gt;=5,"0",0.15*(100-20*T67))</f>
        <v>15</v>
      </c>
      <c r="V67" s="20">
        <f t="shared" ref="V67:V80" si="21">G67+J67+K67+O67+Q67+U67</f>
        <v>55</v>
      </c>
      <c r="W67" s="15" t="str">
        <f t="shared" ref="W67:W80" si="22">IF(V67&gt;=90,"A",IF(V67&gt;=80,"B",IF(V67&gt;=70,"C",IF(V67&gt;=60,"D","E"))))</f>
        <v>E</v>
      </c>
      <c r="X67" s="21" t="str">
        <f t="shared" ref="X67:X80" si="23">IF(W67="A","25%",IF(W67="B","20%",IF(W67="C","15%",IF(W67="D","10%","0"))))</f>
        <v>0</v>
      </c>
    </row>
    <row r="68" s="3" customFormat="1" ht="31" customHeight="1" spans="1:24">
      <c r="A68" s="14">
        <v>66</v>
      </c>
      <c r="B68" s="15" t="s">
        <v>74</v>
      </c>
      <c r="C68" s="14" t="s">
        <v>26</v>
      </c>
      <c r="D68" s="16">
        <v>365.2</v>
      </c>
      <c r="E68" s="14">
        <v>0</v>
      </c>
      <c r="F68" s="17">
        <f t="shared" si="12"/>
        <v>0</v>
      </c>
      <c r="G68" s="18">
        <f t="shared" si="14"/>
        <v>0</v>
      </c>
      <c r="H68" s="24">
        <v>-0.0486</v>
      </c>
      <c r="I68" s="24">
        <v>-0.1631</v>
      </c>
      <c r="J68" s="20" t="str">
        <f t="shared" si="15"/>
        <v>10</v>
      </c>
      <c r="K68" s="20" t="str">
        <f t="shared" si="16"/>
        <v>10</v>
      </c>
      <c r="L68" s="28">
        <v>365.2</v>
      </c>
      <c r="M68" s="14">
        <v>0</v>
      </c>
      <c r="N68" s="21">
        <f t="shared" si="13"/>
        <v>0</v>
      </c>
      <c r="O68" s="20" t="str">
        <f t="shared" si="17"/>
        <v>20</v>
      </c>
      <c r="P68" s="22">
        <v>0</v>
      </c>
      <c r="Q68" s="20" t="str">
        <f t="shared" si="18"/>
        <v>20</v>
      </c>
      <c r="R68" s="14">
        <v>0</v>
      </c>
      <c r="S68" s="14">
        <v>0</v>
      </c>
      <c r="T68" s="14">
        <f t="shared" si="19"/>
        <v>0</v>
      </c>
      <c r="U68" s="23">
        <f t="shared" si="20"/>
        <v>15</v>
      </c>
      <c r="V68" s="20">
        <f t="shared" si="21"/>
        <v>75</v>
      </c>
      <c r="W68" s="15" t="str">
        <f t="shared" si="22"/>
        <v>C</v>
      </c>
      <c r="X68" s="21" t="str">
        <f t="shared" si="23"/>
        <v>15%</v>
      </c>
    </row>
    <row r="69" s="3" customFormat="1" ht="31" customHeight="1" spans="1:24">
      <c r="A69" s="14">
        <v>67</v>
      </c>
      <c r="B69" s="32" t="s">
        <v>113</v>
      </c>
      <c r="C69" s="14" t="s">
        <v>28</v>
      </c>
      <c r="D69" s="16">
        <v>4077.7</v>
      </c>
      <c r="E69" s="14">
        <v>0</v>
      </c>
      <c r="F69" s="17">
        <f t="shared" si="12"/>
        <v>0</v>
      </c>
      <c r="G69" s="18">
        <f t="shared" si="14"/>
        <v>0</v>
      </c>
      <c r="H69" s="24">
        <v>-0.026</v>
      </c>
      <c r="I69" s="24">
        <v>-0.026</v>
      </c>
      <c r="J69" s="20" t="str">
        <f t="shared" si="15"/>
        <v>10</v>
      </c>
      <c r="K69" s="20" t="str">
        <f t="shared" si="16"/>
        <v>10</v>
      </c>
      <c r="L69" s="16">
        <v>4077.7</v>
      </c>
      <c r="M69" s="14">
        <v>0</v>
      </c>
      <c r="N69" s="21">
        <f t="shared" si="13"/>
        <v>0</v>
      </c>
      <c r="O69" s="20" t="str">
        <f t="shared" si="17"/>
        <v>20</v>
      </c>
      <c r="P69" s="22">
        <v>0.00805052992238261</v>
      </c>
      <c r="Q69" s="20" t="str">
        <f t="shared" si="18"/>
        <v>20</v>
      </c>
      <c r="R69" s="14">
        <v>0</v>
      </c>
      <c r="S69" s="14">
        <v>0</v>
      </c>
      <c r="T69" s="14">
        <f t="shared" si="19"/>
        <v>0</v>
      </c>
      <c r="U69" s="23">
        <f t="shared" si="20"/>
        <v>15</v>
      </c>
      <c r="V69" s="20">
        <f t="shared" si="21"/>
        <v>75</v>
      </c>
      <c r="W69" s="15" t="str">
        <f t="shared" si="22"/>
        <v>C</v>
      </c>
      <c r="X69" s="21" t="str">
        <f t="shared" si="23"/>
        <v>15%</v>
      </c>
    </row>
    <row r="70" s="3" customFormat="1" ht="31" customHeight="1" spans="1:24">
      <c r="A70" s="14">
        <v>68</v>
      </c>
      <c r="B70" s="15" t="s">
        <v>75</v>
      </c>
      <c r="C70" s="14" t="s">
        <v>26</v>
      </c>
      <c r="D70" s="16">
        <v>9518.4</v>
      </c>
      <c r="E70" s="14">
        <v>1380</v>
      </c>
      <c r="F70" s="17">
        <f t="shared" si="12"/>
        <v>0.144982349974786</v>
      </c>
      <c r="G70" s="18">
        <f t="shared" si="14"/>
        <v>3.62455874936964</v>
      </c>
      <c r="H70" s="24">
        <v>-0.1954</v>
      </c>
      <c r="I70" s="24">
        <v>-0.138</v>
      </c>
      <c r="J70" s="20" t="str">
        <f t="shared" si="15"/>
        <v>10</v>
      </c>
      <c r="K70" s="20" t="str">
        <f t="shared" si="16"/>
        <v>10</v>
      </c>
      <c r="L70" s="16">
        <v>9518.4</v>
      </c>
      <c r="M70" s="14">
        <v>0</v>
      </c>
      <c r="N70" s="21">
        <f t="shared" si="13"/>
        <v>0</v>
      </c>
      <c r="O70" s="20" t="str">
        <f t="shared" si="17"/>
        <v>20</v>
      </c>
      <c r="P70" s="22">
        <v>0</v>
      </c>
      <c r="Q70" s="20" t="str">
        <f t="shared" si="18"/>
        <v>20</v>
      </c>
      <c r="R70" s="14">
        <v>0</v>
      </c>
      <c r="S70" s="14">
        <v>0</v>
      </c>
      <c r="T70" s="14">
        <f t="shared" si="19"/>
        <v>0</v>
      </c>
      <c r="U70" s="23">
        <f t="shared" si="20"/>
        <v>15</v>
      </c>
      <c r="V70" s="20">
        <f t="shared" si="21"/>
        <v>78.6245587493696</v>
      </c>
      <c r="W70" s="15" t="str">
        <f t="shared" si="22"/>
        <v>C</v>
      </c>
      <c r="X70" s="21" t="str">
        <f t="shared" si="23"/>
        <v>15%</v>
      </c>
    </row>
    <row r="71" s="3" customFormat="1" ht="31" customHeight="1" spans="1:24">
      <c r="A71" s="14">
        <v>69</v>
      </c>
      <c r="B71" s="15" t="s">
        <v>111</v>
      </c>
      <c r="C71" s="14" t="s">
        <v>28</v>
      </c>
      <c r="D71" s="16">
        <v>11180.18</v>
      </c>
      <c r="E71" s="14">
        <v>0</v>
      </c>
      <c r="F71" s="17">
        <f t="shared" si="12"/>
        <v>0</v>
      </c>
      <c r="G71" s="18">
        <f t="shared" si="14"/>
        <v>0</v>
      </c>
      <c r="H71" s="24">
        <v>-0.1681</v>
      </c>
      <c r="I71" s="24">
        <v>-0.0826</v>
      </c>
      <c r="J71" s="20" t="str">
        <f t="shared" si="15"/>
        <v>10</v>
      </c>
      <c r="K71" s="20" t="str">
        <f t="shared" si="16"/>
        <v>10</v>
      </c>
      <c r="L71" s="28">
        <v>11180.18</v>
      </c>
      <c r="M71" s="14">
        <v>0</v>
      </c>
      <c r="N71" s="21">
        <f t="shared" si="13"/>
        <v>0</v>
      </c>
      <c r="O71" s="20" t="str">
        <f t="shared" si="17"/>
        <v>20</v>
      </c>
      <c r="P71" s="22">
        <v>0</v>
      </c>
      <c r="Q71" s="20" t="str">
        <f t="shared" si="18"/>
        <v>20</v>
      </c>
      <c r="R71" s="14">
        <v>0</v>
      </c>
      <c r="S71" s="14">
        <v>0</v>
      </c>
      <c r="T71" s="14">
        <f t="shared" si="19"/>
        <v>0</v>
      </c>
      <c r="U71" s="23">
        <f t="shared" si="20"/>
        <v>15</v>
      </c>
      <c r="V71" s="20">
        <f t="shared" si="21"/>
        <v>75</v>
      </c>
      <c r="W71" s="15" t="str">
        <f t="shared" si="22"/>
        <v>C</v>
      </c>
      <c r="X71" s="21" t="str">
        <f t="shared" si="23"/>
        <v>15%</v>
      </c>
    </row>
    <row r="72" s="3" customFormat="1" ht="31" customHeight="1" spans="1:24">
      <c r="A72" s="14">
        <v>70</v>
      </c>
      <c r="B72" s="15" t="s">
        <v>86</v>
      </c>
      <c r="C72" s="14" t="s">
        <v>28</v>
      </c>
      <c r="D72" s="16">
        <v>851</v>
      </c>
      <c r="E72" s="14">
        <v>0</v>
      </c>
      <c r="F72" s="17">
        <f t="shared" si="12"/>
        <v>0</v>
      </c>
      <c r="G72" s="18">
        <f t="shared" si="14"/>
        <v>0</v>
      </c>
      <c r="H72" s="24">
        <v>-0.0159</v>
      </c>
      <c r="I72" s="24">
        <v>-0.1187</v>
      </c>
      <c r="J72" s="20" t="str">
        <f t="shared" si="15"/>
        <v>10</v>
      </c>
      <c r="K72" s="20" t="str">
        <f t="shared" si="16"/>
        <v>10</v>
      </c>
      <c r="L72" s="16">
        <v>851</v>
      </c>
      <c r="M72" s="14">
        <v>0</v>
      </c>
      <c r="N72" s="21">
        <f t="shared" si="13"/>
        <v>0</v>
      </c>
      <c r="O72" s="20" t="str">
        <f t="shared" si="17"/>
        <v>20</v>
      </c>
      <c r="P72" s="22">
        <v>0</v>
      </c>
      <c r="Q72" s="20" t="str">
        <f t="shared" si="18"/>
        <v>20</v>
      </c>
      <c r="R72" s="14">
        <v>0</v>
      </c>
      <c r="S72" s="14">
        <v>0</v>
      </c>
      <c r="T72" s="14">
        <f t="shared" si="19"/>
        <v>0</v>
      </c>
      <c r="U72" s="23">
        <f t="shared" si="20"/>
        <v>15</v>
      </c>
      <c r="V72" s="20">
        <f t="shared" si="21"/>
        <v>75</v>
      </c>
      <c r="W72" s="15" t="str">
        <f t="shared" si="22"/>
        <v>C</v>
      </c>
      <c r="X72" s="21" t="str">
        <f t="shared" si="23"/>
        <v>15%</v>
      </c>
    </row>
    <row r="73" s="3" customFormat="1" ht="31" customHeight="1" spans="1:24">
      <c r="A73" s="14">
        <v>71</v>
      </c>
      <c r="B73" s="15" t="s">
        <v>78</v>
      </c>
      <c r="C73" s="14" t="s">
        <v>28</v>
      </c>
      <c r="D73" s="16">
        <v>6132.7</v>
      </c>
      <c r="E73" s="14">
        <v>0</v>
      </c>
      <c r="F73" s="17">
        <f t="shared" si="12"/>
        <v>0</v>
      </c>
      <c r="G73" s="18">
        <f t="shared" si="14"/>
        <v>0</v>
      </c>
      <c r="H73" s="24">
        <v>-0.16</v>
      </c>
      <c r="I73" s="24">
        <v>-0.13</v>
      </c>
      <c r="J73" s="20" t="str">
        <f t="shared" si="15"/>
        <v>10</v>
      </c>
      <c r="K73" s="20" t="str">
        <f t="shared" si="16"/>
        <v>10</v>
      </c>
      <c r="L73" s="16">
        <v>6132.7</v>
      </c>
      <c r="M73" s="14">
        <v>0</v>
      </c>
      <c r="N73" s="21">
        <f t="shared" si="13"/>
        <v>0</v>
      </c>
      <c r="O73" s="20" t="str">
        <f t="shared" si="17"/>
        <v>20</v>
      </c>
      <c r="P73" s="22">
        <v>0.0102618171607996</v>
      </c>
      <c r="Q73" s="20" t="str">
        <f t="shared" si="18"/>
        <v>20</v>
      </c>
      <c r="R73" s="14">
        <v>0</v>
      </c>
      <c r="S73" s="14">
        <v>0</v>
      </c>
      <c r="T73" s="14">
        <f t="shared" si="19"/>
        <v>0</v>
      </c>
      <c r="U73" s="23">
        <f t="shared" si="20"/>
        <v>15</v>
      </c>
      <c r="V73" s="20">
        <f t="shared" si="21"/>
        <v>75</v>
      </c>
      <c r="W73" s="15" t="str">
        <f t="shared" si="22"/>
        <v>C</v>
      </c>
      <c r="X73" s="21" t="str">
        <f t="shared" si="23"/>
        <v>15%</v>
      </c>
    </row>
    <row r="74" s="3" customFormat="1" ht="31" customHeight="1" spans="1:24">
      <c r="A74" s="14">
        <v>72</v>
      </c>
      <c r="B74" s="14" t="s">
        <v>129</v>
      </c>
      <c r="C74" s="14" t="s">
        <v>28</v>
      </c>
      <c r="D74" s="16">
        <v>4571.6</v>
      </c>
      <c r="E74" s="14">
        <v>0</v>
      </c>
      <c r="F74" s="17">
        <f t="shared" si="12"/>
        <v>0</v>
      </c>
      <c r="G74" s="18">
        <f t="shared" si="14"/>
        <v>0</v>
      </c>
      <c r="H74" s="24">
        <v>-0.012</v>
      </c>
      <c r="I74" s="24">
        <v>-0.068</v>
      </c>
      <c r="J74" s="20" t="str">
        <f t="shared" si="15"/>
        <v>10</v>
      </c>
      <c r="K74" s="20" t="str">
        <f t="shared" si="16"/>
        <v>10</v>
      </c>
      <c r="L74" s="16">
        <v>4571.6</v>
      </c>
      <c r="M74" s="14">
        <v>0</v>
      </c>
      <c r="N74" s="21">
        <f t="shared" si="13"/>
        <v>0</v>
      </c>
      <c r="O74" s="20" t="str">
        <f t="shared" si="17"/>
        <v>20</v>
      </c>
      <c r="P74" s="22">
        <v>0.000804259608205535</v>
      </c>
      <c r="Q74" s="20" t="str">
        <f t="shared" si="18"/>
        <v>20</v>
      </c>
      <c r="R74" s="14">
        <v>0</v>
      </c>
      <c r="S74" s="14">
        <v>0</v>
      </c>
      <c r="T74" s="14">
        <f t="shared" si="19"/>
        <v>0</v>
      </c>
      <c r="U74" s="23">
        <f t="shared" si="20"/>
        <v>15</v>
      </c>
      <c r="V74" s="20">
        <f t="shared" si="21"/>
        <v>75</v>
      </c>
      <c r="W74" s="15" t="str">
        <f t="shared" si="22"/>
        <v>C</v>
      </c>
      <c r="X74" s="21" t="str">
        <f t="shared" si="23"/>
        <v>15%</v>
      </c>
    </row>
    <row r="75" s="3" customFormat="1" ht="31" customHeight="1" spans="1:24">
      <c r="A75" s="14">
        <v>73</v>
      </c>
      <c r="B75" s="15" t="s">
        <v>81</v>
      </c>
      <c r="C75" s="14" t="s">
        <v>28</v>
      </c>
      <c r="D75" s="16">
        <v>14308.3</v>
      </c>
      <c r="E75" s="14">
        <v>0</v>
      </c>
      <c r="F75" s="17">
        <f t="shared" si="12"/>
        <v>0</v>
      </c>
      <c r="G75" s="18">
        <f t="shared" si="14"/>
        <v>0</v>
      </c>
      <c r="H75" s="24">
        <v>0</v>
      </c>
      <c r="I75" s="24">
        <v>0</v>
      </c>
      <c r="J75" s="20" t="str">
        <f t="shared" si="15"/>
        <v>10</v>
      </c>
      <c r="K75" s="20" t="str">
        <f t="shared" si="16"/>
        <v>10</v>
      </c>
      <c r="L75" s="16">
        <v>14308.3</v>
      </c>
      <c r="M75" s="14">
        <v>0</v>
      </c>
      <c r="N75" s="21">
        <f t="shared" si="13"/>
        <v>0</v>
      </c>
      <c r="O75" s="20" t="str">
        <f t="shared" si="17"/>
        <v>20</v>
      </c>
      <c r="P75" s="22">
        <v>0.0151262557523777</v>
      </c>
      <c r="Q75" s="20" t="str">
        <f t="shared" si="18"/>
        <v>20</v>
      </c>
      <c r="R75" s="14">
        <v>0</v>
      </c>
      <c r="S75" s="14">
        <v>0</v>
      </c>
      <c r="T75" s="14">
        <f t="shared" si="19"/>
        <v>0</v>
      </c>
      <c r="U75" s="23">
        <f t="shared" si="20"/>
        <v>15</v>
      </c>
      <c r="V75" s="20">
        <f t="shared" si="21"/>
        <v>75</v>
      </c>
      <c r="W75" s="15" t="str">
        <f t="shared" si="22"/>
        <v>C</v>
      </c>
      <c r="X75" s="21" t="str">
        <f t="shared" si="23"/>
        <v>15%</v>
      </c>
    </row>
    <row r="76" s="3" customFormat="1" ht="31" customHeight="1" spans="1:24">
      <c r="A76" s="14">
        <v>74</v>
      </c>
      <c r="B76" s="15" t="s">
        <v>85</v>
      </c>
      <c r="C76" s="14" t="s">
        <v>26</v>
      </c>
      <c r="D76" s="16">
        <v>53380.58</v>
      </c>
      <c r="E76" s="14">
        <v>17438.36</v>
      </c>
      <c r="F76" s="17">
        <f t="shared" si="12"/>
        <v>0.326679852485679</v>
      </c>
      <c r="G76" s="18">
        <f t="shared" si="14"/>
        <v>8.16699631214198</v>
      </c>
      <c r="H76" s="24">
        <v>-0.379440594146603</v>
      </c>
      <c r="I76" s="24">
        <v>-0.2761</v>
      </c>
      <c r="J76" s="20" t="str">
        <f t="shared" si="15"/>
        <v>10</v>
      </c>
      <c r="K76" s="20" t="str">
        <f t="shared" si="16"/>
        <v>10</v>
      </c>
      <c r="L76" s="16">
        <v>53380.58</v>
      </c>
      <c r="M76" s="14">
        <v>0</v>
      </c>
      <c r="N76" s="21">
        <f t="shared" si="13"/>
        <v>0</v>
      </c>
      <c r="O76" s="20" t="str">
        <f t="shared" si="17"/>
        <v>20</v>
      </c>
      <c r="P76" s="22">
        <v>0.00484402152774864</v>
      </c>
      <c r="Q76" s="20" t="str">
        <f t="shared" si="18"/>
        <v>20</v>
      </c>
      <c r="R76" s="14">
        <v>0</v>
      </c>
      <c r="S76" s="14">
        <v>0</v>
      </c>
      <c r="T76" s="14">
        <f t="shared" si="19"/>
        <v>0</v>
      </c>
      <c r="U76" s="23">
        <f t="shared" si="20"/>
        <v>15</v>
      </c>
      <c r="V76" s="20">
        <f t="shared" si="21"/>
        <v>83.166996312142</v>
      </c>
      <c r="W76" s="15" t="str">
        <f t="shared" si="22"/>
        <v>B</v>
      </c>
      <c r="X76" s="21" t="str">
        <f t="shared" si="23"/>
        <v>20%</v>
      </c>
    </row>
    <row r="77" s="3" customFormat="1" ht="31" customHeight="1" spans="1:24">
      <c r="A77" s="14">
        <v>75</v>
      </c>
      <c r="B77" s="15" t="s">
        <v>122</v>
      </c>
      <c r="C77" s="14" t="s">
        <v>28</v>
      </c>
      <c r="D77" s="16">
        <v>3726</v>
      </c>
      <c r="E77" s="14">
        <v>0</v>
      </c>
      <c r="F77" s="17">
        <f t="shared" si="12"/>
        <v>0</v>
      </c>
      <c r="G77" s="18">
        <f t="shared" si="14"/>
        <v>0</v>
      </c>
      <c r="H77" s="24">
        <v>-0.4486</v>
      </c>
      <c r="I77" s="24">
        <v>-0.1303</v>
      </c>
      <c r="J77" s="20" t="str">
        <f t="shared" si="15"/>
        <v>10</v>
      </c>
      <c r="K77" s="20" t="str">
        <f t="shared" si="16"/>
        <v>10</v>
      </c>
      <c r="L77" s="16">
        <v>3726</v>
      </c>
      <c r="M77" s="14">
        <v>0</v>
      </c>
      <c r="N77" s="21">
        <f t="shared" si="13"/>
        <v>0</v>
      </c>
      <c r="O77" s="20" t="str">
        <f t="shared" si="17"/>
        <v>20</v>
      </c>
      <c r="P77" s="22">
        <v>0.0174917700942208</v>
      </c>
      <c r="Q77" s="20" t="str">
        <f t="shared" si="18"/>
        <v>20</v>
      </c>
      <c r="R77" s="14">
        <v>0</v>
      </c>
      <c r="S77" s="14">
        <v>0</v>
      </c>
      <c r="T77" s="14">
        <f t="shared" si="19"/>
        <v>0</v>
      </c>
      <c r="U77" s="23">
        <f t="shared" si="20"/>
        <v>15</v>
      </c>
      <c r="V77" s="20">
        <f t="shared" si="21"/>
        <v>75</v>
      </c>
      <c r="W77" s="15" t="str">
        <f t="shared" si="22"/>
        <v>C</v>
      </c>
      <c r="X77" s="21" t="str">
        <f t="shared" si="23"/>
        <v>15%</v>
      </c>
    </row>
    <row r="78" s="3" customFormat="1" ht="31" customHeight="1" spans="1:24">
      <c r="A78" s="14">
        <v>76</v>
      </c>
      <c r="B78" s="15" t="s">
        <v>79</v>
      </c>
      <c r="C78" s="14" t="s">
        <v>26</v>
      </c>
      <c r="D78" s="16">
        <v>34965.32</v>
      </c>
      <c r="E78" s="14">
        <v>12899.52</v>
      </c>
      <c r="F78" s="17">
        <f t="shared" si="12"/>
        <v>0.368923264537547</v>
      </c>
      <c r="G78" s="18">
        <f t="shared" si="14"/>
        <v>9.22308161343869</v>
      </c>
      <c r="H78" s="24">
        <v>-0.2092</v>
      </c>
      <c r="I78" s="24">
        <v>-0.0452</v>
      </c>
      <c r="J78" s="20" t="str">
        <f t="shared" si="15"/>
        <v>10</v>
      </c>
      <c r="K78" s="20" t="str">
        <f t="shared" si="16"/>
        <v>10</v>
      </c>
      <c r="L78" s="16">
        <v>34965.32</v>
      </c>
      <c r="M78" s="14">
        <v>0</v>
      </c>
      <c r="N78" s="21">
        <f t="shared" si="13"/>
        <v>0</v>
      </c>
      <c r="O78" s="20" t="str">
        <f t="shared" si="17"/>
        <v>20</v>
      </c>
      <c r="P78" s="22">
        <v>5.43635419286447e-5</v>
      </c>
      <c r="Q78" s="20" t="str">
        <f t="shared" si="18"/>
        <v>20</v>
      </c>
      <c r="R78" s="14">
        <v>0</v>
      </c>
      <c r="S78" s="14">
        <v>0</v>
      </c>
      <c r="T78" s="14">
        <f t="shared" si="19"/>
        <v>0</v>
      </c>
      <c r="U78" s="23">
        <f t="shared" si="20"/>
        <v>15</v>
      </c>
      <c r="V78" s="20">
        <f t="shared" si="21"/>
        <v>84.2230816134387</v>
      </c>
      <c r="W78" s="15" t="str">
        <f t="shared" si="22"/>
        <v>B</v>
      </c>
      <c r="X78" s="21" t="str">
        <f t="shared" si="23"/>
        <v>20%</v>
      </c>
    </row>
    <row r="79" s="3" customFormat="1" ht="31" customHeight="1" spans="1:24">
      <c r="A79" s="14">
        <v>77</v>
      </c>
      <c r="B79" s="15" t="s">
        <v>112</v>
      </c>
      <c r="C79" s="14" t="s">
        <v>28</v>
      </c>
      <c r="D79" s="16">
        <v>43939.38</v>
      </c>
      <c r="E79" s="14">
        <v>9298.14</v>
      </c>
      <c r="F79" s="17">
        <f t="shared" si="12"/>
        <v>0.211612908511681</v>
      </c>
      <c r="G79" s="18">
        <f t="shared" si="14"/>
        <v>5.29032271279203</v>
      </c>
      <c r="H79" s="24">
        <v>0.0006</v>
      </c>
      <c r="I79" s="24">
        <v>-0.838</v>
      </c>
      <c r="J79" s="20">
        <f t="shared" si="15"/>
        <v>9.985</v>
      </c>
      <c r="K79" s="20" t="str">
        <f t="shared" si="16"/>
        <v>10</v>
      </c>
      <c r="L79" s="16">
        <v>43939.38</v>
      </c>
      <c r="M79" s="14">
        <v>0</v>
      </c>
      <c r="N79" s="21">
        <f t="shared" si="13"/>
        <v>0</v>
      </c>
      <c r="O79" s="20" t="str">
        <f t="shared" si="17"/>
        <v>20</v>
      </c>
      <c r="P79" s="22">
        <v>0.000704493580178494</v>
      </c>
      <c r="Q79" s="20" t="str">
        <f t="shared" si="18"/>
        <v>20</v>
      </c>
      <c r="R79" s="14">
        <v>0</v>
      </c>
      <c r="S79" s="14">
        <v>0</v>
      </c>
      <c r="T79" s="14">
        <f t="shared" si="19"/>
        <v>0</v>
      </c>
      <c r="U79" s="23">
        <f t="shared" si="20"/>
        <v>15</v>
      </c>
      <c r="V79" s="20">
        <f t="shared" si="21"/>
        <v>80.275322712792</v>
      </c>
      <c r="W79" s="15" t="str">
        <f t="shared" si="22"/>
        <v>B</v>
      </c>
      <c r="X79" s="21" t="str">
        <f t="shared" si="23"/>
        <v>20%</v>
      </c>
    </row>
    <row r="80" s="3" customFormat="1" ht="31" customHeight="1" spans="1:24">
      <c r="A80" s="14">
        <v>78</v>
      </c>
      <c r="B80" s="15" t="s">
        <v>77</v>
      </c>
      <c r="C80" s="14" t="s">
        <v>28</v>
      </c>
      <c r="D80" s="16">
        <v>10899.82</v>
      </c>
      <c r="E80" s="14">
        <v>0</v>
      </c>
      <c r="F80" s="17">
        <f t="shared" si="12"/>
        <v>0</v>
      </c>
      <c r="G80" s="18">
        <f t="shared" si="14"/>
        <v>0</v>
      </c>
      <c r="H80" s="24">
        <v>0</v>
      </c>
      <c r="I80" s="24">
        <v>-0.12</v>
      </c>
      <c r="J80" s="20" t="str">
        <f t="shared" si="15"/>
        <v>10</v>
      </c>
      <c r="K80" s="20" t="str">
        <f t="shared" si="16"/>
        <v>10</v>
      </c>
      <c r="L80" s="16">
        <v>10899.82</v>
      </c>
      <c r="M80" s="14">
        <v>0</v>
      </c>
      <c r="N80" s="21">
        <f t="shared" si="13"/>
        <v>0</v>
      </c>
      <c r="O80" s="20" t="str">
        <f t="shared" si="17"/>
        <v>20</v>
      </c>
      <c r="P80" s="22">
        <v>0</v>
      </c>
      <c r="Q80" s="20" t="str">
        <f t="shared" si="18"/>
        <v>20</v>
      </c>
      <c r="R80" s="14">
        <v>0</v>
      </c>
      <c r="S80" s="14">
        <v>0</v>
      </c>
      <c r="T80" s="14">
        <f t="shared" si="19"/>
        <v>0</v>
      </c>
      <c r="U80" s="23">
        <f t="shared" si="20"/>
        <v>15</v>
      </c>
      <c r="V80" s="20">
        <f t="shared" si="21"/>
        <v>75</v>
      </c>
      <c r="W80" s="15" t="str">
        <f t="shared" si="22"/>
        <v>C</v>
      </c>
      <c r="X80" s="21" t="str">
        <f t="shared" si="23"/>
        <v>15%</v>
      </c>
    </row>
  </sheetData>
  <mergeCells count="1">
    <mergeCell ref="A1:X1"/>
  </mergeCells>
  <pageMargins left="0.751388888888889" right="0.751388888888889" top="1" bottom="1" header="0.5" footer="0.5"/>
  <pageSetup paperSize="8"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第四批第三年采购期国家组织药品带量采购医保资金结余留用比例情况</vt:lpstr>
      <vt:lpstr>第五批第三年采购期国家组织药品带量采购医保资金结余留用比例情况</vt:lpstr>
      <vt:lpstr>第六批（胰岛素专项）第二年采购期国家组织药品带量采购医保资金结</vt:lpstr>
      <vt:lpstr>第七批第二年采购期国家组织药品带量采购医保资金结余留用比例情况</vt:lpstr>
      <vt:lpstr>第八批首年采购期国家组织药品带量采购医保资金结余留用比例情况表</vt:lpstr>
      <vt:lpstr>头孢西丁注射剂型首年采购期国家组织药品带量采购医保资金结余留用</vt:lpstr>
      <vt:lpstr>第九批首年采购期国家组织药品带量采购医保资金结余留用比例情况表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叶政</dc:creator>
  <cp:lastModifiedBy>陈丽锭</cp:lastModifiedBy>
  <dcterms:created xsi:type="dcterms:W3CDTF">2025-06-03T00:59:00Z</dcterms:created>
  <dcterms:modified xsi:type="dcterms:W3CDTF">2026-06-24T08:06:36Z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FF60624DD9324818B192BB807F0311C4</vt:lpwstr>
  </property>
  <property fmtid="{D5CDD505-2E9C-101B-9397-08002B2CF9AE}" pid="3" name="KSOProductBuildVer">
    <vt:lpwstr>2052-12.1.0.26895</vt:lpwstr>
  </property>
  <property fmtid="{D5CDD505-2E9C-101B-9397-08002B2CF9AE}" pid="4" name="CalculationRule">
    <vt:i4>0</vt:i4>
  </property>
</Properties>
</file>