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表" sheetId="1" r:id="rId1"/>
  </sheets>
  <definedNames>
    <definedName name="_xlnm._FilterDatabase" localSheetId="0" hidden="1">公示表!$A$5:$G$286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<sst xmlns="http://schemas.openxmlformats.org/spreadsheetml/2006/main" count="684" uniqueCount="421">
  <si>
    <t>市慈善会2025年“6.30”助力乡村振兴活动捐赠财产收入与支出情况表</t>
  </si>
  <si>
    <t>（统计时间：2025年6月1日-2026年5月31日）</t>
  </si>
  <si>
    <t xml:space="preserve">    接收捐款单位：云浮市慈善会                                                                           资金单位：（人民币） 元</t>
  </si>
  <si>
    <t>序号</t>
  </si>
  <si>
    <t>捐赠人/单位情况</t>
  </si>
  <si>
    <t>使用人/单位情况</t>
  </si>
  <si>
    <t>资金结余</t>
  </si>
  <si>
    <t>名称</t>
  </si>
  <si>
    <t>到账金额</t>
  </si>
  <si>
    <t>拨付金额</t>
  </si>
  <si>
    <t>划拨单位</t>
  </si>
  <si>
    <t>用途</t>
  </si>
  <si>
    <t>广东粤电云河发电有限公司</t>
  </si>
  <si>
    <t>云浮市云城区腰古镇人民政府</t>
  </si>
  <si>
    <t>驻镇帮镇扶村、乡村振兴、绿化美化等工作</t>
  </si>
  <si>
    <t>新兴县车岗镇兴隆寺</t>
  </si>
  <si>
    <t>云浮市新兴县车岗镇人民政府</t>
  </si>
  <si>
    <t>用于平沙村乡村振兴建设</t>
  </si>
  <si>
    <t>中国人民财产保险股份有限公司云浮市分公司干部职工</t>
  </si>
  <si>
    <t>云浮市罗定市加益镇人民政府</t>
  </si>
  <si>
    <t>用于乡村振兴“五个提升”任务，助力“百千万工程”</t>
  </si>
  <si>
    <t>云浮市交通运输事务服务中心干部职工</t>
  </si>
  <si>
    <t>云浮市郁南县大方镇人民政府</t>
  </si>
  <si>
    <t>用于助力乡村振兴“五个提升”任务</t>
  </si>
  <si>
    <t>中国共产主义青年团云浮市委员会干部职工</t>
  </si>
  <si>
    <t>云浮市郁南县东坝镇人民政府</t>
  </si>
  <si>
    <t>用于粗石村安装路灯</t>
  </si>
  <si>
    <t>谢月浩</t>
  </si>
  <si>
    <t>用于石咀村人居环境、三清三拆三整治、乡村绿化等相关工作</t>
  </si>
  <si>
    <t>谢思佳</t>
  </si>
  <si>
    <t>云浮市郁南县南江口镇人民政府</t>
  </si>
  <si>
    <t>乡村绿化美化</t>
  </si>
  <si>
    <t>梁仁球</t>
  </si>
  <si>
    <t>罗定市加益镇人民政府</t>
  </si>
  <si>
    <t>用于加益镇合江村开展乡村振兴、乡村绿化等工作。</t>
  </si>
  <si>
    <t>王弘</t>
  </si>
  <si>
    <t>推进“百千万工程”、巩固脱贫攻坚、乡村振兴</t>
  </si>
  <si>
    <t>杨骁婷</t>
  </si>
  <si>
    <t>用于料村典型村建设、绿化美化</t>
  </si>
  <si>
    <t>李庆新</t>
  </si>
  <si>
    <t>云浮市郁南县宋桂镇人民政府</t>
  </si>
  <si>
    <t>用于䒢岭村横岗村支持发展荔枝产业</t>
  </si>
  <si>
    <t>徐贤荣</t>
  </si>
  <si>
    <t>梁绍雄</t>
  </si>
  <si>
    <t xml:space="preserve">云浮市郁南县宋桂镇人民政府 </t>
  </si>
  <si>
    <t>梁东海</t>
  </si>
  <si>
    <t>王诗军</t>
  </si>
  <si>
    <t>罗定市黎少镇人民政府</t>
  </si>
  <si>
    <t>用于黎少镇六个提升工作，人居环境和村公共设施建设等工作。</t>
  </si>
  <si>
    <t>刘旺先</t>
  </si>
  <si>
    <t>邱泽军</t>
  </si>
  <si>
    <t>罗定市太平镇人民政府</t>
  </si>
  <si>
    <t>用于安村河堤路安装路灯</t>
  </si>
  <si>
    <t>梁世军</t>
  </si>
  <si>
    <t xml:space="preserve">罗定市太平镇人民政府 </t>
  </si>
  <si>
    <t>刘锋汉</t>
  </si>
  <si>
    <t>用于东坝镇石咀村“百千万工程”</t>
  </si>
  <si>
    <t>杨东凯</t>
  </si>
  <si>
    <t xml:space="preserve">罗定市苹塘镇人民政府 </t>
  </si>
  <si>
    <t>用于“百千万工程”、乡村振兴建设</t>
  </si>
  <si>
    <t>罗立旷</t>
  </si>
  <si>
    <t>罗定市龙湾镇人民政府</t>
  </si>
  <si>
    <t>苏全喜</t>
  </si>
  <si>
    <t>云浮市新兴县簕竹镇人民政府</t>
  </si>
  <si>
    <t>罗梓健</t>
  </si>
  <si>
    <t>云浮市新兴县大江镇人民政府</t>
  </si>
  <si>
    <t>曾绍章</t>
  </si>
  <si>
    <t>云浮市郁南县大湾镇人民政府</t>
  </si>
  <si>
    <t>毛海明</t>
  </si>
  <si>
    <t>云浮市郁南县平台镇人民政府</t>
  </si>
  <si>
    <t>罗泽球</t>
  </si>
  <si>
    <t>罗定市分界镇人民政府</t>
  </si>
  <si>
    <t>梁丽娴</t>
  </si>
  <si>
    <t>云浮市新兴县天堂镇人民政府</t>
  </si>
  <si>
    <t>徐树新</t>
  </si>
  <si>
    <t>云浮市云城区安塘街道办事处</t>
  </si>
  <si>
    <t>邵合营</t>
  </si>
  <si>
    <t>云浮市新兴县水台镇人民政府</t>
  </si>
  <si>
    <t>黄东升</t>
  </si>
  <si>
    <t>用于提升乡村绿化</t>
  </si>
  <si>
    <t>林晓峰</t>
  </si>
  <si>
    <t>用于励志村“百千万工程”、绿化美化工作</t>
  </si>
  <si>
    <t>江阳均</t>
  </si>
  <si>
    <t>用于车岗镇云洞村鹊岗村15000元、洞表村3400元开展乡村振兴和百千万工程等工作。</t>
  </si>
  <si>
    <t>王树雄</t>
  </si>
  <si>
    <t>梁志雄</t>
  </si>
  <si>
    <t>胡绍锋</t>
  </si>
  <si>
    <t>云浮市云安区都杨镇人民政府</t>
  </si>
  <si>
    <t>支持金鱼沙村篮球场建设</t>
  </si>
  <si>
    <t>梁子蔚</t>
  </si>
  <si>
    <t>林枝华</t>
  </si>
  <si>
    <t>梁胜华</t>
  </si>
  <si>
    <t>黄志辉</t>
  </si>
  <si>
    <t>黄河源</t>
  </si>
  <si>
    <t>杨学敏</t>
  </si>
  <si>
    <t>张红梅</t>
  </si>
  <si>
    <t>云浮市郁南县宝珠镇人民政府</t>
  </si>
  <si>
    <t>用于“百千万工程”建设</t>
  </si>
  <si>
    <t>陈新仪</t>
  </si>
  <si>
    <t>赖家豪</t>
  </si>
  <si>
    <t>叶树标</t>
  </si>
  <si>
    <t>云浮市云安区富林镇人民政府</t>
  </si>
  <si>
    <t>用于富林镇庙生村2615元、云舍村2610元开展乡村振兴、乡村绿化等工作。</t>
  </si>
  <si>
    <t>李志良</t>
  </si>
  <si>
    <t>李文丽</t>
  </si>
  <si>
    <t>潘志勇</t>
  </si>
  <si>
    <t>黄慧江</t>
  </si>
  <si>
    <t>云浮市郁南县建城镇人民政府</t>
  </si>
  <si>
    <t>用于建城镇沙隆村开展“百千万工程”、乡村振兴、乡村绿化等工作。</t>
  </si>
  <si>
    <t>黄海燕</t>
  </si>
  <si>
    <t>罗定市金鸡镇人民政府</t>
  </si>
  <si>
    <t>推进百千万工程、提升乡村振兴、乡村绿化等工作。</t>
  </si>
  <si>
    <t>李水友</t>
  </si>
  <si>
    <t>用于推进典型村打造“五个提升”</t>
  </si>
  <si>
    <t>陈志文</t>
  </si>
  <si>
    <t>云浮市云城区思劳镇人民政府</t>
  </si>
  <si>
    <t>用于双开展乡村振兴、乡村绿化等工作。</t>
  </si>
  <si>
    <t>李益汉</t>
  </si>
  <si>
    <t>林淑仪</t>
  </si>
  <si>
    <t>用于相塘村乡村振兴</t>
  </si>
  <si>
    <t>王斌</t>
  </si>
  <si>
    <t>三清三拆三整治、五个提升</t>
  </si>
  <si>
    <t>李冠周</t>
  </si>
  <si>
    <t>用于南瑶村乡村绿化美化</t>
  </si>
  <si>
    <t>陈志林</t>
  </si>
  <si>
    <t>用于芙蓉村，提升乡村绿化，推进“百千万工程”、助力乡村振兴</t>
  </si>
  <si>
    <t>孙涛</t>
  </si>
  <si>
    <t>陈芳斌</t>
  </si>
  <si>
    <t>云浮市云安区高村镇人民政府</t>
  </si>
  <si>
    <t>用于高村镇沙村村道公共照明和河堤修复加固工程</t>
  </si>
  <si>
    <t>康国球</t>
  </si>
  <si>
    <t>覃国泉</t>
  </si>
  <si>
    <t>乡村振兴相关工作</t>
  </si>
  <si>
    <t>黄巧慧</t>
  </si>
  <si>
    <t>云安区都杨镇人民政府</t>
  </si>
  <si>
    <t>降水村降水文化广场内篮球场改造提升</t>
  </si>
  <si>
    <t>吴维力</t>
  </si>
  <si>
    <t>用于罗定太平镇太北村委和木利村委开展乡村振兴、乡村绿化等工作；</t>
  </si>
  <si>
    <t>梁志强</t>
  </si>
  <si>
    <t>用于提升乡村绿化，推进“百千万工程”、巩固脱贫攻坚</t>
  </si>
  <si>
    <t>廖政望</t>
  </si>
  <si>
    <t>用于丽塘村“百千万工程”、绿化美化工作</t>
  </si>
  <si>
    <t>韦钰</t>
  </si>
  <si>
    <t>用于马塘村安装路灯、乡村绿化</t>
  </si>
  <si>
    <t>马家前</t>
  </si>
  <si>
    <t>用于金鸡镇黎垌村、会龙村开展乡村振兴工作</t>
  </si>
  <si>
    <t>梁腾欢</t>
  </si>
  <si>
    <t>用于水美村“百千万工程”、人居环境整治提升等</t>
  </si>
  <si>
    <t>何卓州</t>
  </si>
  <si>
    <t>罗定市泗纶镇人民政府</t>
  </si>
  <si>
    <t>潘仲明</t>
  </si>
  <si>
    <t>刘炳权</t>
  </si>
  <si>
    <t>梁小鹏</t>
  </si>
  <si>
    <t>推进乡村振兴、乡村绿化、 百千万工程</t>
  </si>
  <si>
    <t>张志德</t>
  </si>
  <si>
    <t>陈爱铭</t>
  </si>
  <si>
    <t>用于坪塘村打造示范村建设</t>
  </si>
  <si>
    <t>覃尚钧</t>
  </si>
  <si>
    <t>用于防返贫帮扶、助学和基础设施建设等乡村振兴相关工作</t>
  </si>
  <si>
    <t>汪杰</t>
  </si>
  <si>
    <t>用于车岗镇四村村示范村建设和乡村绿化等工作。</t>
  </si>
  <si>
    <t>陈宗欣</t>
  </si>
  <si>
    <t>曹文</t>
  </si>
  <si>
    <t>简学豪</t>
  </si>
  <si>
    <t>李龙</t>
  </si>
  <si>
    <t>张美燕</t>
  </si>
  <si>
    <t>陈伟才</t>
  </si>
  <si>
    <t>廖文华</t>
  </si>
  <si>
    <t>吴春红</t>
  </si>
  <si>
    <t>卢利文</t>
  </si>
  <si>
    <t>开展乡村振兴和百千万工程等工作</t>
  </si>
  <si>
    <t>李宏华</t>
  </si>
  <si>
    <t>陈俏凤</t>
  </si>
  <si>
    <t>吴春林</t>
  </si>
  <si>
    <t>用于车头村、平沙村开展乡村振兴、百千万工程、工作</t>
  </si>
  <si>
    <t>刘于湖</t>
  </si>
  <si>
    <t>蒋小玲</t>
  </si>
  <si>
    <t>用于黎少镇六个提升工作，人居环境和村公共设施建设等工作</t>
  </si>
  <si>
    <t>云浮市商务局干部职工</t>
  </si>
  <si>
    <t>云浮市天主教爱国会</t>
  </si>
  <si>
    <t>云城区竹园天主教堂</t>
  </si>
  <si>
    <t>云浮市医疗保障局干部职工</t>
  </si>
  <si>
    <t>云浮市侨联干部职工</t>
  </si>
  <si>
    <t>云浮市港航事务管理中心干部职工</t>
  </si>
  <si>
    <t>云浮市交通运输局干部职工</t>
  </si>
  <si>
    <t>云浮市基督教三自爱国会</t>
  </si>
  <si>
    <t>云浮市基督教恩典堂</t>
  </si>
  <si>
    <t>云浮市人民政府办公室干部职工</t>
  </si>
  <si>
    <t>用于榃容村道路硬底化建设项目</t>
  </si>
  <si>
    <t>云浮市人民政府发展研究中心</t>
  </si>
  <si>
    <t>练立庆</t>
  </si>
  <si>
    <t>罗定市素龙街道办事处</t>
  </si>
  <si>
    <t>用于沙步村乡村绿化，促进城乡区域协调发展</t>
  </si>
  <si>
    <t>云浮市民政局干部职工</t>
  </si>
  <si>
    <t>罗定市素龙街道办事处4200元、郁南县东坝镇人民政府650元</t>
  </si>
  <si>
    <t>用于罗定素龙街道沙步村、桃子埇村、郁南东坝镇双凤村乡村绿化，促进城乡区域协调发展</t>
  </si>
  <si>
    <t>云浮市福利院干部职工</t>
  </si>
  <si>
    <t>郁南东坝镇龙塘村乡村绿化，促进城乡区域协调发展</t>
  </si>
  <si>
    <t>云浮市救助站干部职工</t>
  </si>
  <si>
    <t>郁南东坝镇双凤村、龙塘村乡村绿化，促进城乡区域协调发展</t>
  </si>
  <si>
    <t>云浮市福利彩票发行中心干部职工</t>
  </si>
  <si>
    <t>郁南东坝镇双凤村乡村绿化，促进城乡区域协调发展</t>
  </si>
  <si>
    <t>云浮市佛教协会</t>
  </si>
  <si>
    <t>中共云浮市委外事工作委员会办公室</t>
  </si>
  <si>
    <t>中共云浮市委宣传部</t>
  </si>
  <si>
    <t>中共云浮市委党史研究室干部职工</t>
  </si>
  <si>
    <t>中共云浮市直属机关工作委员会干部职工</t>
  </si>
  <si>
    <t>用于界石村乡村振兴</t>
  </si>
  <si>
    <t>云浮市残疾人联合会干部职工</t>
  </si>
  <si>
    <t>云浮市统计局干部职工</t>
  </si>
  <si>
    <t>云浮市退役军人事务局干部职工</t>
  </si>
  <si>
    <t>云浮市文学艺术界联合会干部职工</t>
  </si>
  <si>
    <t>中共云浮市委组织部干部职工</t>
  </si>
  <si>
    <t>云浮市图书馆干部职工</t>
  </si>
  <si>
    <t>云浮市档案馆市地方志办干部职工</t>
  </si>
  <si>
    <t>云浮市公路事务中心干部职工</t>
  </si>
  <si>
    <t>用于“五个提升”任务、“百千万工程”</t>
  </si>
  <si>
    <t>云浮市中医药局干部职工</t>
  </si>
  <si>
    <t>云浮市应急管理局干部职工</t>
  </si>
  <si>
    <t>云浮市人力资源和社会保障局干部职工</t>
  </si>
  <si>
    <t>云浮市政务服务和数据管理局干部职工</t>
  </si>
  <si>
    <t>罗定市基督教礼拜堂</t>
  </si>
  <si>
    <t>云浮市农业农村局干部职工</t>
  </si>
  <si>
    <t>广东电网有限责任公司云浮供电局</t>
  </si>
  <si>
    <t>用于开展乡村振兴、“五个提升”</t>
  </si>
  <si>
    <t>云浮市烟草专卖局（公司）</t>
  </si>
  <si>
    <t>用于乡村振兴70000元，云表村文化广场建设项目150000元，云表村帮扶慰问工作21100元。</t>
  </si>
  <si>
    <t>云浮市乡村振兴发展中心干部职工</t>
  </si>
  <si>
    <t>云浮市林业科学和技术推广中心干部职工</t>
  </si>
  <si>
    <t>中国国际贸易促进委员会云浮市委员会干部职工</t>
  </si>
  <si>
    <t>云浮市文化馆干部职工</t>
  </si>
  <si>
    <t>云浮市文化广电旅游体育局干部职工</t>
  </si>
  <si>
    <t>云浮市农业综合服务中心干部职工</t>
  </si>
  <si>
    <t>云浮市社会保险基金管理局干部职工</t>
  </si>
  <si>
    <t>用于金鸡镇届岗村推进“百千万工程”，开展乡村振兴、乡村绿化等工作。</t>
  </si>
  <si>
    <t>云浮市工业和信息化局干部职工</t>
  </si>
  <si>
    <t>云浮市开放大学</t>
  </si>
  <si>
    <t>广州东伦投资有限责任公司梁忠文</t>
  </si>
  <si>
    <t>罗定市罗城街道办事处</t>
  </si>
  <si>
    <t>用于罗城中学足球场建设帮扶项目</t>
  </si>
  <si>
    <t>罗定市㒼塘镇人民政府</t>
  </si>
  <si>
    <t>罗定市罗平镇人民政府</t>
  </si>
  <si>
    <t>用于乌龙村巩固脱贫攻坚成果、百千万工程，助力乡村振兴</t>
  </si>
  <si>
    <t>罗定市船步镇人民政府</t>
  </si>
  <si>
    <t>路灯建设与道路危桥修复</t>
  </si>
  <si>
    <t>国家统计局云浮调查队</t>
  </si>
  <si>
    <t>云浮市住房和城乡建设局干部职工</t>
  </si>
  <si>
    <t>云浮市国有飞马林场干部职工</t>
  </si>
  <si>
    <t>云浮市博物馆</t>
  </si>
  <si>
    <t>云浮市国有林场和森林公园管理总站干部职工</t>
  </si>
  <si>
    <t>云浮市郁南县千官镇人民政府</t>
  </si>
  <si>
    <t>用于千官镇旺玖村委会开展乡村振兴、乡村绿化等工作。</t>
  </si>
  <si>
    <t>中共云浮市委统一战线工作部干部职工</t>
  </si>
  <si>
    <t>云浮市人民政府驻广州办事处干部职工</t>
  </si>
  <si>
    <t>支持金鱼沙村委舞台建设</t>
  </si>
  <si>
    <t>云浮市林业局干部职工</t>
  </si>
  <si>
    <t>开展“百千万工程”、乡村振兴、乡村绿化等工作。</t>
  </si>
  <si>
    <t>云浮市国有水台林场干部职工</t>
  </si>
  <si>
    <t>用于千官镇联平村人居环境、乡村绿化等工作。</t>
  </si>
  <si>
    <t>中共云浮市委网络安全和信息化委员会办公室干部职工</t>
  </si>
  <si>
    <t>云浮市人民政府驻肇庆办事处干部职工</t>
  </si>
  <si>
    <t>广东省云浮市气象局干部职工</t>
  </si>
  <si>
    <t>中共云浮市委办公室全体干部职工</t>
  </si>
  <si>
    <t>用于开展乡村振兴和百千万工程等工作</t>
  </si>
  <si>
    <t>云浮军分区</t>
  </si>
  <si>
    <t>中国邮政集团有限公司云浮市分公司</t>
  </si>
  <si>
    <t>用于埒口村推进“百千万工程”、提升绿化美化</t>
  </si>
  <si>
    <t>云浮市国有龙埇林场</t>
  </si>
  <si>
    <t>用于建城镇沙隆村开展“百千万工程”、乡村振兴、乡村绿化等工作</t>
  </si>
  <si>
    <t>中共云浮市委机要和保密局领导干部职工</t>
  </si>
  <si>
    <t>用于东一村“百千万工程”、提升乡村绿化</t>
  </si>
  <si>
    <t>用于河村“百千万工程”、提升乡村绿化</t>
  </si>
  <si>
    <t>云浮市自然资源局</t>
  </si>
  <si>
    <t>云浮市新兴县河头镇人民政府</t>
  </si>
  <si>
    <t>用于新兴河头镇开展乡村振兴、乡村绿化等工作；</t>
  </si>
  <si>
    <t>云浮市郁南县连滩镇人民政府</t>
  </si>
  <si>
    <t>郁南连滩镇龙岩村开展乡村振兴、乡村绿化等工作；</t>
  </si>
  <si>
    <t>郁南东坝镇深步村开展乡村振兴、乡村绿化等工作；</t>
  </si>
  <si>
    <t>罗定太平镇太北村委和木利村委开展乡村振兴、乡村绿化等工作；</t>
  </si>
  <si>
    <t>中国共产党云浮市纪律检查委员会</t>
  </si>
  <si>
    <t>用于金鸡镇开展“百千万工程”、乡村振兴、乡村绿化等工作。</t>
  </si>
  <si>
    <t>云浮市邓发纪念中学</t>
  </si>
  <si>
    <t>用于东坝镇龙塘初级中学心理咨询室项目改造工程及设备购置</t>
  </si>
  <si>
    <t>云浮市国有同乐林场</t>
  </si>
  <si>
    <t>云浮市公安局</t>
  </si>
  <si>
    <t>国家税务总局云浮市税务局</t>
  </si>
  <si>
    <t>用于腰古村委落实乡村绿化，巩固脱贫攻坚、乡村振兴建设</t>
  </si>
  <si>
    <t>用于思劳村落实乡村绿化，巩固脱贫攻坚、乡村振兴建设</t>
  </si>
  <si>
    <t>用于落实乡村绿化，巩固脱贫攻坚、乡村振兴建设</t>
  </si>
  <si>
    <t>云浮市中等专业学校</t>
  </si>
  <si>
    <t>用于“五个提升”、乡村振兴“百千万工程”</t>
  </si>
  <si>
    <t>云浮市生态环境局干部职工</t>
  </si>
  <si>
    <t>用于大方镇，提升乡村绿化，推进“百千万工程”、助力乡村振兴</t>
  </si>
  <si>
    <t>云浮市新兴县六祖镇人民政府</t>
  </si>
  <si>
    <t>用于新屋村、中和村各1000元，提升乡村绿化，推进“百千万工程”、助力乡村振兴</t>
  </si>
  <si>
    <t>用于黎垌村提升乡村绿化，推进“百千万工程”、巩固脱贫攻坚</t>
  </si>
  <si>
    <t>广东云浮农村商业银行股份有限公司</t>
  </si>
  <si>
    <t>云浮市云城区河口街道办事处</t>
  </si>
  <si>
    <t>用于“百千万工程”、乡村振兴“五个提升”</t>
  </si>
  <si>
    <t>广东省云浮市人民检察院干部职工</t>
  </si>
  <si>
    <t>罗定市榃滨镇人民政府</t>
  </si>
  <si>
    <t>罗定市附城街道办事处</t>
  </si>
  <si>
    <t>云浮市国有大云雾林场全部干部职工</t>
  </si>
  <si>
    <t>用于高村镇六马村太阳能路灯建设项目。</t>
  </si>
  <si>
    <t>中国银行股份有限公司云浮分行干部职工</t>
  </si>
  <si>
    <t>中国人民武装警察部队云浮支队保障处干部职工</t>
  </si>
  <si>
    <t>用于龙塘初级中学心理咨询室项目改造工程及设备购置等</t>
  </si>
  <si>
    <t>云浮市投资促进局</t>
  </si>
  <si>
    <t>用于金鸡镇黎垌村、会龙村开展乡村振兴工作各3150元。</t>
  </si>
  <si>
    <t>云浮市科学技术局、云浮市科学技术协会领导干部职工</t>
  </si>
  <si>
    <t>用于东一村巩固脱贫攻坚、乡村绿化、“百千万工程”、</t>
  </si>
  <si>
    <t>用于巩固脱贫攻坚、乡村振兴、乡村绿化、“百千万工程”</t>
  </si>
  <si>
    <t>中国建设银行云浮市分行干部职工</t>
  </si>
  <si>
    <t>学校门楼修缮改造</t>
  </si>
  <si>
    <t>中共云浮市委老干部局</t>
  </si>
  <si>
    <t>中国电信股份有限公司云浮分公司</t>
  </si>
  <si>
    <t>巩固脱贫攻坚成果、推进乡村振兴</t>
  </si>
  <si>
    <t>云浮市机关事务管理局</t>
  </si>
  <si>
    <t>中共佛山（云浮）产业转移工业园工作委员会</t>
  </si>
  <si>
    <t>乡村道路修缮</t>
  </si>
  <si>
    <t>中国人民银行云浮市分行</t>
  </si>
  <si>
    <t>用于云舍村购买路灯等助力乡村振兴相关工作</t>
  </si>
  <si>
    <t>广东南方东海钢铁有限公司</t>
  </si>
  <si>
    <t>云城区农业农村和水务局16万、云城区前锋镇11.5万、南城镇8.1万、高锋街道7.5万、云城街道9.5万、腰古镇30万、思劳镇7.4万</t>
  </si>
  <si>
    <t>用于云城区推进“百千万工程”、巩固脱贫攻坚、助力乡村振兴</t>
  </si>
  <si>
    <t>云浮市发展和改革局</t>
  </si>
  <si>
    <t>中共云浮市委政策研究室</t>
  </si>
  <si>
    <t>云浮技师学院</t>
  </si>
  <si>
    <t>用于石龙村乡村绿化等相关工作</t>
  </si>
  <si>
    <t>广东新兴农村商业银行股份有限公司</t>
  </si>
  <si>
    <t>云浮市新兴县太平镇人民政府</t>
  </si>
  <si>
    <t>用于太平镇禤村（上禤村）道路硬底化项目</t>
  </si>
  <si>
    <t>广东云浮中医药职业学院</t>
  </si>
  <si>
    <t>用于鸭脚村乡村振兴、“百千万工程”、三清三拆整治、</t>
  </si>
  <si>
    <t>用于蕨村公共设施建设</t>
  </si>
  <si>
    <t>中国移动通信集团广东有限公司云浮分公司</t>
  </si>
  <si>
    <t>郁南县建城镇5000元/云安区石城镇2500元/云安区镇安镇2500元/云城街道5000元/新兴县大江镇5000元</t>
  </si>
  <si>
    <t>用于助力乡村振兴、环境整治、村道修缮</t>
  </si>
  <si>
    <t>广东省乡村发展协会（温氏集团支持绿美云浮、助力乡村振兴等项目）</t>
  </si>
  <si>
    <t>新兴县稔村镇36万/新兴县车岗镇150万/罗定市船步镇15万/新兴县六祖镇8万/新兴县新城镇5.5万/罗定市㒼塘镇9万/郁南县平台镇6万/新兴县水台镇3万/郁南县桂圩镇3万/云城区腰古镇0.5万/新兴水台30万/云浮市林业局46万/罗定、云安区、郁南县林业局各60万元/新兴县林业局60万元</t>
  </si>
  <si>
    <t>一树一码系统建设与项目维护/提升乡村绿化美化/绿美云浮生态建设</t>
  </si>
  <si>
    <t>广东广业云硫矿业有限公司</t>
  </si>
  <si>
    <t>民主村太阳能路灯建设工程、推动富林镇花生产业提质增效，推动科技小院申请国家级科技小院</t>
  </si>
  <si>
    <t>广东温氏投资有限公司（基本户）</t>
  </si>
  <si>
    <t>罗定市、云安区、郁南县、新兴县林业局各40万元</t>
  </si>
  <si>
    <t>绿美云浮山态建设、提升乡村绿化美化</t>
  </si>
  <si>
    <t>中华联合财产保险股份有限公司云浮中心支公司</t>
  </si>
  <si>
    <t>中国人寿财产保险股份有限公司云浮中心支公司</t>
  </si>
  <si>
    <t>卢荣春</t>
  </si>
  <si>
    <t>林少威</t>
  </si>
  <si>
    <t>阙妙丽</t>
  </si>
  <si>
    <t>江洪灿</t>
  </si>
  <si>
    <t>曾云锋</t>
  </si>
  <si>
    <t>崔智</t>
  </si>
  <si>
    <t>汪文觉</t>
  </si>
  <si>
    <t>孟刚</t>
  </si>
  <si>
    <t>岑晓玲</t>
  </si>
  <si>
    <t>周海芬</t>
  </si>
  <si>
    <t>羊春燕</t>
  </si>
  <si>
    <t>李耀强</t>
  </si>
  <si>
    <t>李菊</t>
  </si>
  <si>
    <t>罗伟健</t>
  </si>
  <si>
    <t>李德荣</t>
  </si>
  <si>
    <t>吴月德</t>
  </si>
  <si>
    <t>严浩宗</t>
  </si>
  <si>
    <t>陈之经</t>
  </si>
  <si>
    <t>李永标</t>
  </si>
  <si>
    <t>吴宏逵</t>
  </si>
  <si>
    <t>李海咏</t>
  </si>
  <si>
    <t>吴少明</t>
  </si>
  <si>
    <t>云浮市金叶贸易发展有限公司</t>
  </si>
  <si>
    <t>云浮市振兴工业园物业管理有限责任公司</t>
  </si>
  <si>
    <t>云浮市保安服务有限公司</t>
  </si>
  <si>
    <t>云浮市新城达建设投资有限公司</t>
  </si>
  <si>
    <t>爱心人士通过二维码匿名、小额捐入款</t>
  </si>
  <si>
    <t>云浮市妇女联合会</t>
  </si>
  <si>
    <t>云浮市中国旅行社有限公司</t>
  </si>
  <si>
    <t>云浮市国晟国有资产投资运营集团有限公司</t>
  </si>
  <si>
    <t>云浮市国瑞文旅投资集团有限公司</t>
  </si>
  <si>
    <t>云浮市明亮路灯管理有限公司</t>
  </si>
  <si>
    <t>云浮发电厂（B厂）有限公司</t>
  </si>
  <si>
    <t>云浮市合信实业有限公司</t>
  </si>
  <si>
    <t>云浮市迎宾馆有限公司干部职工</t>
  </si>
  <si>
    <t>中共云浮市委政法委员会干部职工</t>
  </si>
  <si>
    <t>广东省云浮合盛能源发展有限责任公司</t>
  </si>
  <si>
    <t>云浮市广宏商业有限公司</t>
  </si>
  <si>
    <t>广州广云酒店有限公司</t>
  </si>
  <si>
    <t>云浮市体育彩票管理发行中心干部职工</t>
  </si>
  <si>
    <t>云浮市人民政府国有资产监督管理委员会干部职工</t>
  </si>
  <si>
    <t>云浮融媒集团</t>
  </si>
  <si>
    <t>云浮市创兴食品管理有限公司</t>
  </si>
  <si>
    <t>云浮市基础设施建设投资集团有限公司</t>
  </si>
  <si>
    <t>云浮市总工会干部职工</t>
  </si>
  <si>
    <t>新兴县明珠电力发展有限公司</t>
  </si>
  <si>
    <t>云浮市港盛港务有限公司</t>
  </si>
  <si>
    <t>中国农业银行股份有限公司云浮支行干部职工</t>
  </si>
  <si>
    <t>云浮市委市府接待处</t>
  </si>
  <si>
    <t>云浮市恒泰丰实业有限公司</t>
  </si>
  <si>
    <t>云浮市体育中心</t>
  </si>
  <si>
    <t>云浮市交通运输工程质量检测站</t>
  </si>
  <si>
    <t>云浮市社会科学界联合会干部职工</t>
  </si>
  <si>
    <t>云浮市工商业联合会干部职工</t>
  </si>
  <si>
    <t>云浮市信访局</t>
  </si>
  <si>
    <t>广发银行云浮支行</t>
  </si>
  <si>
    <t>云浮市国防动员办公室</t>
  </si>
  <si>
    <t>中共云浮市委党校</t>
  </si>
  <si>
    <t>罗定市华辰实业有限公司</t>
  </si>
  <si>
    <t>云浮市审计局干部职工</t>
  </si>
  <si>
    <t>广东省盐业集团云浮有限公司干部职工</t>
  </si>
  <si>
    <t>云浮市教育局干部职工</t>
  </si>
  <si>
    <t>云浮市云新投资控股有限公司</t>
  </si>
  <si>
    <t>云浮市市场监督管理局</t>
  </si>
  <si>
    <t>云浮市融媒体中心员工</t>
  </si>
  <si>
    <t>中国太平洋财产保险股份有限公司云浮中心支公司</t>
  </si>
  <si>
    <t>广东惠云钛业股份有限公司</t>
  </si>
  <si>
    <t>吉明科技有限公司及6位匿名爱心人仕</t>
  </si>
  <si>
    <t>2025年8月二维码34位爱心人士捐入款</t>
  </si>
  <si>
    <t>云浮广业硫铁矿集团有限公司</t>
  </si>
  <si>
    <t>中共云浮市委社会工作部</t>
  </si>
  <si>
    <t>梧桐山</t>
  </si>
  <si>
    <t>以上合计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</si>
</sst>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24"/>
      <color theme="1"/>
      <name val="方正公文小标宋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6"/>
  <sheetViews>
    <sheetView tabSelected="1" zoomScale="70" zoomScaleNormal="70" zoomScaleSheetLayoutView="60" workbookViewId="0">
      <pane ySplit="5" topLeftCell="A6" activePane="bottomLeft" state="frozen"/>
      <selection/>
      <selection pane="bottomLeft" activeCell="M8" sqref="M8"/>
    </sheetView>
  </sheetViews>
  <sheetFormatPr defaultColWidth="9" defaultRowHeight="12" outlineLevelCol="6"/>
  <cols>
    <col min="1" max="1" width="5.56666666666667" style="1" customWidth="1"/>
    <col min="2" max="2" width="33.1416666666667" style="1" customWidth="1"/>
    <col min="3" max="4" width="14.1166666666667" style="3" customWidth="1"/>
    <col min="5" max="5" width="22.1333333333333" style="1" customWidth="1"/>
    <col min="6" max="6" width="40.1333333333333" style="1" customWidth="1"/>
    <col min="7" max="7" width="14.1166666666667" style="1" customWidth="1"/>
    <col min="8" max="16384" width="9" style="1"/>
  </cols>
  <sheetData>
    <row r="1" s="1" customFormat="1" ht="8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44" customHeight="1" spans="1:7">
      <c r="A3" s="6" t="s">
        <v>2</v>
      </c>
      <c r="B3" s="6"/>
      <c r="C3" s="6"/>
      <c r="D3" s="6"/>
      <c r="E3" s="6"/>
      <c r="F3" s="6"/>
      <c r="G3" s="6"/>
    </row>
    <row r="4" s="2" customFormat="1" ht="42" customHeight="1" spans="1:7">
      <c r="A4" s="7" t="s">
        <v>3</v>
      </c>
      <c r="B4" s="7" t="s">
        <v>4</v>
      </c>
      <c r="C4" s="7"/>
      <c r="D4" s="8" t="s">
        <v>5</v>
      </c>
      <c r="E4" s="8"/>
      <c r="F4" s="8"/>
      <c r="G4" s="9" t="s">
        <v>6</v>
      </c>
    </row>
    <row r="5" s="1" customFormat="1" ht="36" customHeight="1" spans="1:7">
      <c r="A5" s="10"/>
      <c r="B5" s="10" t="s">
        <v>7</v>
      </c>
      <c r="C5" s="11" t="s">
        <v>8</v>
      </c>
      <c r="D5" s="11" t="s">
        <v>9</v>
      </c>
      <c r="E5" s="10" t="s">
        <v>10</v>
      </c>
      <c r="F5" s="10" t="s">
        <v>11</v>
      </c>
      <c r="G5" s="12"/>
    </row>
    <row r="6" s="2" customFormat="1" ht="38" customHeight="1" spans="1:7">
      <c r="A6" s="13">
        <v>1</v>
      </c>
      <c r="B6" s="13" t="s">
        <v>12</v>
      </c>
      <c r="C6" s="14">
        <v>15753</v>
      </c>
      <c r="D6" s="14">
        <v>15753</v>
      </c>
      <c r="E6" s="13" t="s">
        <v>13</v>
      </c>
      <c r="F6" s="13" t="s">
        <v>14</v>
      </c>
      <c r="G6" s="15">
        <f t="shared" ref="G6:G69" si="0">C6-D6</f>
        <v>0</v>
      </c>
    </row>
    <row r="7" s="2" customFormat="1" ht="38" customHeight="1" spans="1:7">
      <c r="A7" s="13">
        <v>2</v>
      </c>
      <c r="B7" s="13" t="s">
        <v>15</v>
      </c>
      <c r="C7" s="13">
        <v>1800</v>
      </c>
      <c r="D7" s="13">
        <v>1800</v>
      </c>
      <c r="E7" s="13" t="s">
        <v>16</v>
      </c>
      <c r="F7" s="13" t="s">
        <v>17</v>
      </c>
      <c r="G7" s="13">
        <f t="shared" si="0"/>
        <v>0</v>
      </c>
    </row>
    <row r="8" s="2" customFormat="1" ht="38" customHeight="1" spans="1:7">
      <c r="A8" s="13">
        <v>3</v>
      </c>
      <c r="B8" s="13" t="s">
        <v>18</v>
      </c>
      <c r="C8" s="13">
        <f>20784.54+20000+10000</f>
        <v>50784.54</v>
      </c>
      <c r="D8" s="13">
        <v>50784.54</v>
      </c>
      <c r="E8" s="13" t="s">
        <v>19</v>
      </c>
      <c r="F8" s="13" t="s">
        <v>20</v>
      </c>
      <c r="G8" s="13">
        <f t="shared" si="0"/>
        <v>0</v>
      </c>
    </row>
    <row r="9" s="2" customFormat="1" ht="38" customHeight="1" spans="1:7">
      <c r="A9" s="13">
        <v>4</v>
      </c>
      <c r="B9" s="13" t="s">
        <v>21</v>
      </c>
      <c r="C9" s="13">
        <f>9300+100</f>
        <v>9400</v>
      </c>
      <c r="D9" s="13">
        <f>9300+100</f>
        <v>9400</v>
      </c>
      <c r="E9" s="13" t="s">
        <v>22</v>
      </c>
      <c r="F9" s="13" t="s">
        <v>23</v>
      </c>
      <c r="G9" s="13">
        <f t="shared" si="0"/>
        <v>0</v>
      </c>
    </row>
    <row r="10" s="2" customFormat="1" ht="38" customHeight="1" spans="1:7">
      <c r="A10" s="13">
        <v>5</v>
      </c>
      <c r="B10" s="13" t="s">
        <v>24</v>
      </c>
      <c r="C10" s="13">
        <v>4000</v>
      </c>
      <c r="D10" s="13">
        <v>4000</v>
      </c>
      <c r="E10" s="13" t="s">
        <v>25</v>
      </c>
      <c r="F10" s="13" t="s">
        <v>26</v>
      </c>
      <c r="G10" s="13">
        <f t="shared" si="0"/>
        <v>0</v>
      </c>
    </row>
    <row r="11" s="2" customFormat="1" ht="38" customHeight="1" spans="1:7">
      <c r="A11" s="13">
        <v>6</v>
      </c>
      <c r="B11" s="13" t="s">
        <v>27</v>
      </c>
      <c r="C11" s="13">
        <v>2000</v>
      </c>
      <c r="D11" s="13">
        <v>2000</v>
      </c>
      <c r="E11" s="13" t="s">
        <v>25</v>
      </c>
      <c r="F11" s="13" t="s">
        <v>28</v>
      </c>
      <c r="G11" s="13">
        <f t="shared" si="0"/>
        <v>0</v>
      </c>
    </row>
    <row r="12" s="2" customFormat="1" ht="38" customHeight="1" spans="1:7">
      <c r="A12" s="13">
        <v>7</v>
      </c>
      <c r="B12" s="13" t="s">
        <v>29</v>
      </c>
      <c r="C12" s="13">
        <v>2000</v>
      </c>
      <c r="D12" s="13">
        <v>2000</v>
      </c>
      <c r="E12" s="13" t="s">
        <v>30</v>
      </c>
      <c r="F12" s="13" t="s">
        <v>31</v>
      </c>
      <c r="G12" s="13">
        <f t="shared" si="0"/>
        <v>0</v>
      </c>
    </row>
    <row r="13" s="2" customFormat="1" ht="38" customHeight="1" spans="1:7">
      <c r="A13" s="13">
        <v>8</v>
      </c>
      <c r="B13" s="13" t="s">
        <v>32</v>
      </c>
      <c r="C13" s="13">
        <v>2000</v>
      </c>
      <c r="D13" s="13">
        <v>2000</v>
      </c>
      <c r="E13" s="13" t="s">
        <v>33</v>
      </c>
      <c r="F13" s="13" t="s">
        <v>34</v>
      </c>
      <c r="G13" s="13">
        <f t="shared" si="0"/>
        <v>0</v>
      </c>
    </row>
    <row r="14" s="2" customFormat="1" ht="38" customHeight="1" spans="1:7">
      <c r="A14" s="13">
        <v>9</v>
      </c>
      <c r="B14" s="13" t="s">
        <v>35</v>
      </c>
      <c r="C14" s="13">
        <v>2000</v>
      </c>
      <c r="D14" s="13">
        <v>2000</v>
      </c>
      <c r="E14" s="13" t="s">
        <v>13</v>
      </c>
      <c r="F14" s="13" t="s">
        <v>36</v>
      </c>
      <c r="G14" s="13">
        <f t="shared" si="0"/>
        <v>0</v>
      </c>
    </row>
    <row r="15" s="2" customFormat="1" ht="38" customHeight="1" spans="1:7">
      <c r="A15" s="13">
        <v>10</v>
      </c>
      <c r="B15" s="13" t="s">
        <v>37</v>
      </c>
      <c r="C15" s="13">
        <v>2000</v>
      </c>
      <c r="D15" s="13">
        <v>2000</v>
      </c>
      <c r="E15" s="13" t="s">
        <v>16</v>
      </c>
      <c r="F15" s="13" t="s">
        <v>38</v>
      </c>
      <c r="G15" s="13">
        <f t="shared" si="0"/>
        <v>0</v>
      </c>
    </row>
    <row r="16" s="2" customFormat="1" ht="38" customHeight="1" spans="1:7">
      <c r="A16" s="13">
        <v>11</v>
      </c>
      <c r="B16" s="13" t="s">
        <v>39</v>
      </c>
      <c r="C16" s="13">
        <v>2000</v>
      </c>
      <c r="D16" s="13">
        <v>2000</v>
      </c>
      <c r="E16" s="13" t="s">
        <v>40</v>
      </c>
      <c r="F16" s="13" t="s">
        <v>41</v>
      </c>
      <c r="G16" s="13">
        <f t="shared" si="0"/>
        <v>0</v>
      </c>
    </row>
    <row r="17" s="2" customFormat="1" ht="38" customHeight="1" spans="1:7">
      <c r="A17" s="13">
        <v>12</v>
      </c>
      <c r="B17" s="13" t="s">
        <v>42</v>
      </c>
      <c r="C17" s="13">
        <v>2000</v>
      </c>
      <c r="D17" s="13">
        <v>2000</v>
      </c>
      <c r="E17" s="13" t="s">
        <v>40</v>
      </c>
      <c r="F17" s="13" t="s">
        <v>41</v>
      </c>
      <c r="G17" s="13">
        <f t="shared" si="0"/>
        <v>0</v>
      </c>
    </row>
    <row r="18" s="2" customFormat="1" ht="38" customHeight="1" spans="1:7">
      <c r="A18" s="13">
        <v>13</v>
      </c>
      <c r="B18" s="13" t="s">
        <v>43</v>
      </c>
      <c r="C18" s="13">
        <v>2000</v>
      </c>
      <c r="D18" s="13">
        <v>2000</v>
      </c>
      <c r="E18" s="13" t="s">
        <v>44</v>
      </c>
      <c r="F18" s="13" t="s">
        <v>41</v>
      </c>
      <c r="G18" s="13">
        <f t="shared" si="0"/>
        <v>0</v>
      </c>
    </row>
    <row r="19" s="2" customFormat="1" ht="38" customHeight="1" spans="1:7">
      <c r="A19" s="13">
        <v>14</v>
      </c>
      <c r="B19" s="13" t="s">
        <v>45</v>
      </c>
      <c r="C19" s="13">
        <v>2000</v>
      </c>
      <c r="D19" s="13">
        <v>2000</v>
      </c>
      <c r="E19" s="13" t="s">
        <v>44</v>
      </c>
      <c r="F19" s="13" t="s">
        <v>41</v>
      </c>
      <c r="G19" s="13">
        <f t="shared" si="0"/>
        <v>0</v>
      </c>
    </row>
    <row r="20" s="2" customFormat="1" ht="38" customHeight="1" spans="1:7">
      <c r="A20" s="13">
        <v>15</v>
      </c>
      <c r="B20" s="13" t="s">
        <v>46</v>
      </c>
      <c r="C20" s="13">
        <v>2000</v>
      </c>
      <c r="D20" s="13">
        <v>2000</v>
      </c>
      <c r="E20" s="13" t="s">
        <v>47</v>
      </c>
      <c r="F20" s="13" t="s">
        <v>48</v>
      </c>
      <c r="G20" s="13">
        <f t="shared" si="0"/>
        <v>0</v>
      </c>
    </row>
    <row r="21" s="2" customFormat="1" ht="38" customHeight="1" spans="1:7">
      <c r="A21" s="13">
        <v>16</v>
      </c>
      <c r="B21" s="13" t="s">
        <v>49</v>
      </c>
      <c r="C21" s="13">
        <v>2000</v>
      </c>
      <c r="D21" s="13">
        <v>2000</v>
      </c>
      <c r="E21" s="13" t="s">
        <v>44</v>
      </c>
      <c r="F21" s="13" t="s">
        <v>41</v>
      </c>
      <c r="G21" s="13">
        <f t="shared" si="0"/>
        <v>0</v>
      </c>
    </row>
    <row r="22" s="2" customFormat="1" ht="38" customHeight="1" spans="1:7">
      <c r="A22" s="13">
        <v>17</v>
      </c>
      <c r="B22" s="13" t="s">
        <v>50</v>
      </c>
      <c r="C22" s="13">
        <v>2000</v>
      </c>
      <c r="D22" s="13">
        <v>2000</v>
      </c>
      <c r="E22" s="13" t="s">
        <v>51</v>
      </c>
      <c r="F22" s="13" t="s">
        <v>52</v>
      </c>
      <c r="G22" s="13">
        <f t="shared" si="0"/>
        <v>0</v>
      </c>
    </row>
    <row r="23" s="2" customFormat="1" ht="38" customHeight="1" spans="1:7">
      <c r="A23" s="13">
        <v>18</v>
      </c>
      <c r="B23" s="13" t="s">
        <v>53</v>
      </c>
      <c r="C23" s="13">
        <v>2000</v>
      </c>
      <c r="D23" s="13">
        <v>2000</v>
      </c>
      <c r="E23" s="13" t="s">
        <v>54</v>
      </c>
      <c r="F23" s="13" t="s">
        <v>52</v>
      </c>
      <c r="G23" s="13">
        <f t="shared" si="0"/>
        <v>0</v>
      </c>
    </row>
    <row r="24" s="2" customFormat="1" ht="38" customHeight="1" spans="1:7">
      <c r="A24" s="13">
        <v>19</v>
      </c>
      <c r="B24" s="13" t="s">
        <v>55</v>
      </c>
      <c r="C24" s="13">
        <v>2000</v>
      </c>
      <c r="D24" s="13">
        <v>2000</v>
      </c>
      <c r="E24" s="13" t="s">
        <v>25</v>
      </c>
      <c r="F24" s="13" t="s">
        <v>56</v>
      </c>
      <c r="G24" s="13">
        <f t="shared" si="0"/>
        <v>0</v>
      </c>
    </row>
    <row r="25" s="2" customFormat="1" ht="38" customHeight="1" spans="1:7">
      <c r="A25" s="13">
        <v>20</v>
      </c>
      <c r="B25" s="13" t="s">
        <v>57</v>
      </c>
      <c r="C25" s="13">
        <v>2000</v>
      </c>
      <c r="D25" s="13">
        <v>2000</v>
      </c>
      <c r="E25" s="13" t="s">
        <v>58</v>
      </c>
      <c r="F25" s="13" t="s">
        <v>59</v>
      </c>
      <c r="G25" s="13">
        <f t="shared" si="0"/>
        <v>0</v>
      </c>
    </row>
    <row r="26" s="2" customFormat="1" ht="38" customHeight="1" spans="1:7">
      <c r="A26" s="13">
        <v>21</v>
      </c>
      <c r="B26" s="13" t="s">
        <v>60</v>
      </c>
      <c r="C26" s="13">
        <v>2000</v>
      </c>
      <c r="D26" s="13">
        <v>2000</v>
      </c>
      <c r="E26" s="13" t="s">
        <v>61</v>
      </c>
      <c r="F26" s="13" t="s">
        <v>59</v>
      </c>
      <c r="G26" s="13">
        <f t="shared" si="0"/>
        <v>0</v>
      </c>
    </row>
    <row r="27" s="2" customFormat="1" ht="38" customHeight="1" spans="1:7">
      <c r="A27" s="13">
        <v>22</v>
      </c>
      <c r="B27" s="13" t="s">
        <v>62</v>
      </c>
      <c r="C27" s="13">
        <v>2000</v>
      </c>
      <c r="D27" s="13">
        <v>2000</v>
      </c>
      <c r="E27" s="13" t="s">
        <v>63</v>
      </c>
      <c r="F27" s="13" t="s">
        <v>59</v>
      </c>
      <c r="G27" s="13">
        <f t="shared" si="0"/>
        <v>0</v>
      </c>
    </row>
    <row r="28" s="2" customFormat="1" ht="38" customHeight="1" spans="1:7">
      <c r="A28" s="13">
        <v>23</v>
      </c>
      <c r="B28" s="13" t="s">
        <v>64</v>
      </c>
      <c r="C28" s="13">
        <v>2000</v>
      </c>
      <c r="D28" s="13">
        <v>2000</v>
      </c>
      <c r="E28" s="13" t="s">
        <v>65</v>
      </c>
      <c r="F28" s="13" t="s">
        <v>59</v>
      </c>
      <c r="G28" s="13">
        <f t="shared" si="0"/>
        <v>0</v>
      </c>
    </row>
    <row r="29" s="2" customFormat="1" ht="38" customHeight="1" spans="1:7">
      <c r="A29" s="13">
        <v>24</v>
      </c>
      <c r="B29" s="13" t="s">
        <v>66</v>
      </c>
      <c r="C29" s="13">
        <v>2000</v>
      </c>
      <c r="D29" s="13">
        <v>2000</v>
      </c>
      <c r="E29" s="13" t="s">
        <v>67</v>
      </c>
      <c r="F29" s="13" t="s">
        <v>59</v>
      </c>
      <c r="G29" s="13">
        <f t="shared" si="0"/>
        <v>0</v>
      </c>
    </row>
    <row r="30" s="2" customFormat="1" ht="38" customHeight="1" spans="1:7">
      <c r="A30" s="13">
        <v>25</v>
      </c>
      <c r="B30" s="13" t="s">
        <v>68</v>
      </c>
      <c r="C30" s="13">
        <v>2000</v>
      </c>
      <c r="D30" s="13">
        <v>2000</v>
      </c>
      <c r="E30" s="13" t="s">
        <v>69</v>
      </c>
      <c r="F30" s="13" t="s">
        <v>59</v>
      </c>
      <c r="G30" s="13">
        <f t="shared" si="0"/>
        <v>0</v>
      </c>
    </row>
    <row r="31" s="2" customFormat="1" ht="38" customHeight="1" spans="1:7">
      <c r="A31" s="13">
        <v>26</v>
      </c>
      <c r="B31" s="13" t="s">
        <v>70</v>
      </c>
      <c r="C31" s="13">
        <v>2000</v>
      </c>
      <c r="D31" s="13">
        <v>2000</v>
      </c>
      <c r="E31" s="13" t="s">
        <v>71</v>
      </c>
      <c r="F31" s="13" t="s">
        <v>59</v>
      </c>
      <c r="G31" s="13">
        <f t="shared" si="0"/>
        <v>0</v>
      </c>
    </row>
    <row r="32" s="2" customFormat="1" ht="38" customHeight="1" spans="1:7">
      <c r="A32" s="13">
        <v>27</v>
      </c>
      <c r="B32" s="13" t="s">
        <v>72</v>
      </c>
      <c r="C32" s="13">
        <v>2000</v>
      </c>
      <c r="D32" s="13">
        <v>2000</v>
      </c>
      <c r="E32" s="13" t="s">
        <v>73</v>
      </c>
      <c r="F32" s="13" t="s">
        <v>59</v>
      </c>
      <c r="G32" s="13">
        <f t="shared" si="0"/>
        <v>0</v>
      </c>
    </row>
    <row r="33" s="2" customFormat="1" ht="38" customHeight="1" spans="1:7">
      <c r="A33" s="13">
        <v>28</v>
      </c>
      <c r="B33" s="13" t="s">
        <v>74</v>
      </c>
      <c r="C33" s="13">
        <v>2000</v>
      </c>
      <c r="D33" s="13">
        <v>2000</v>
      </c>
      <c r="E33" s="13" t="s">
        <v>75</v>
      </c>
      <c r="F33" s="13" t="s">
        <v>59</v>
      </c>
      <c r="G33" s="13">
        <f t="shared" si="0"/>
        <v>0</v>
      </c>
    </row>
    <row r="34" s="2" customFormat="1" ht="38" customHeight="1" spans="1:7">
      <c r="A34" s="13">
        <v>29</v>
      </c>
      <c r="B34" s="13" t="s">
        <v>76</v>
      </c>
      <c r="C34" s="13">
        <v>2000</v>
      </c>
      <c r="D34" s="13">
        <v>2000</v>
      </c>
      <c r="E34" s="13" t="s">
        <v>77</v>
      </c>
      <c r="F34" s="13" t="s">
        <v>23</v>
      </c>
      <c r="G34" s="13">
        <f t="shared" si="0"/>
        <v>0</v>
      </c>
    </row>
    <row r="35" s="2" customFormat="1" ht="38" customHeight="1" spans="1:7">
      <c r="A35" s="13">
        <v>30</v>
      </c>
      <c r="B35" s="13" t="s">
        <v>78</v>
      </c>
      <c r="C35" s="13">
        <v>2000</v>
      </c>
      <c r="D35" s="13">
        <v>2000</v>
      </c>
      <c r="E35" s="13" t="s">
        <v>67</v>
      </c>
      <c r="F35" s="13" t="s">
        <v>79</v>
      </c>
      <c r="G35" s="13">
        <f t="shared" si="0"/>
        <v>0</v>
      </c>
    </row>
    <row r="36" s="2" customFormat="1" ht="38" customHeight="1" spans="1:7">
      <c r="A36" s="13">
        <v>31</v>
      </c>
      <c r="B36" s="13" t="s">
        <v>80</v>
      </c>
      <c r="C36" s="13">
        <v>2000</v>
      </c>
      <c r="D36" s="13">
        <v>2000</v>
      </c>
      <c r="E36" s="13" t="s">
        <v>54</v>
      </c>
      <c r="F36" s="13" t="s">
        <v>81</v>
      </c>
      <c r="G36" s="13">
        <f t="shared" si="0"/>
        <v>0</v>
      </c>
    </row>
    <row r="37" s="2" customFormat="1" ht="38" customHeight="1" spans="1:7">
      <c r="A37" s="13">
        <v>32</v>
      </c>
      <c r="B37" s="13" t="s">
        <v>82</v>
      </c>
      <c r="C37" s="13">
        <v>800</v>
      </c>
      <c r="D37" s="13">
        <v>800</v>
      </c>
      <c r="E37" s="13" t="s">
        <v>16</v>
      </c>
      <c r="F37" s="13" t="s">
        <v>83</v>
      </c>
      <c r="G37" s="13">
        <f t="shared" si="0"/>
        <v>0</v>
      </c>
    </row>
    <row r="38" s="2" customFormat="1" ht="38" customHeight="1" spans="1:7">
      <c r="A38" s="13">
        <v>33</v>
      </c>
      <c r="B38" s="13" t="s">
        <v>84</v>
      </c>
      <c r="C38" s="13">
        <v>800</v>
      </c>
      <c r="D38" s="13">
        <v>800</v>
      </c>
      <c r="E38" s="13" t="s">
        <v>16</v>
      </c>
      <c r="F38" s="13" t="s">
        <v>83</v>
      </c>
      <c r="G38" s="13">
        <f t="shared" si="0"/>
        <v>0</v>
      </c>
    </row>
    <row r="39" s="2" customFormat="1" ht="38" customHeight="1" spans="1:7">
      <c r="A39" s="13">
        <v>34</v>
      </c>
      <c r="B39" s="13" t="s">
        <v>85</v>
      </c>
      <c r="C39" s="13">
        <v>800</v>
      </c>
      <c r="D39" s="13">
        <v>800</v>
      </c>
      <c r="E39" s="13" t="s">
        <v>16</v>
      </c>
      <c r="F39" s="13" t="s">
        <v>83</v>
      </c>
      <c r="G39" s="13">
        <f t="shared" si="0"/>
        <v>0</v>
      </c>
    </row>
    <row r="40" s="2" customFormat="1" ht="38" customHeight="1" spans="1:7">
      <c r="A40" s="13">
        <v>35</v>
      </c>
      <c r="B40" s="13" t="s">
        <v>86</v>
      </c>
      <c r="C40" s="13">
        <v>800</v>
      </c>
      <c r="D40" s="13">
        <v>800</v>
      </c>
      <c r="E40" s="13" t="s">
        <v>87</v>
      </c>
      <c r="F40" s="13" t="s">
        <v>88</v>
      </c>
      <c r="G40" s="13">
        <f t="shared" si="0"/>
        <v>0</v>
      </c>
    </row>
    <row r="41" s="2" customFormat="1" ht="38" customHeight="1" spans="1:7">
      <c r="A41" s="13">
        <v>36</v>
      </c>
      <c r="B41" s="13" t="s">
        <v>89</v>
      </c>
      <c r="C41" s="13">
        <v>800</v>
      </c>
      <c r="D41" s="13">
        <v>800</v>
      </c>
      <c r="E41" s="13" t="s">
        <v>16</v>
      </c>
      <c r="F41" s="13" t="s">
        <v>83</v>
      </c>
      <c r="G41" s="13">
        <f t="shared" si="0"/>
        <v>0</v>
      </c>
    </row>
    <row r="42" s="2" customFormat="1" ht="38" customHeight="1" spans="1:7">
      <c r="A42" s="13">
        <v>37</v>
      </c>
      <c r="B42" s="13" t="s">
        <v>90</v>
      </c>
      <c r="C42" s="13">
        <v>800</v>
      </c>
      <c r="D42" s="13">
        <v>800</v>
      </c>
      <c r="E42" s="13" t="s">
        <v>16</v>
      </c>
      <c r="F42" s="13" t="s">
        <v>83</v>
      </c>
      <c r="G42" s="13">
        <f t="shared" si="0"/>
        <v>0</v>
      </c>
    </row>
    <row r="43" s="2" customFormat="1" ht="38" customHeight="1" spans="1:7">
      <c r="A43" s="13">
        <v>38</v>
      </c>
      <c r="B43" s="13" t="s">
        <v>91</v>
      </c>
      <c r="C43" s="13">
        <v>800</v>
      </c>
      <c r="D43" s="13">
        <v>800</v>
      </c>
      <c r="E43" s="13" t="s">
        <v>16</v>
      </c>
      <c r="F43" s="13" t="s">
        <v>83</v>
      </c>
      <c r="G43" s="13">
        <f t="shared" si="0"/>
        <v>0</v>
      </c>
    </row>
    <row r="44" s="2" customFormat="1" ht="38" customHeight="1" spans="1:7">
      <c r="A44" s="13">
        <v>39</v>
      </c>
      <c r="B44" s="13" t="s">
        <v>92</v>
      </c>
      <c r="C44" s="13">
        <v>800</v>
      </c>
      <c r="D44" s="13">
        <v>800</v>
      </c>
      <c r="E44" s="13" t="s">
        <v>25</v>
      </c>
      <c r="F44" s="13" t="s">
        <v>28</v>
      </c>
      <c r="G44" s="13">
        <f t="shared" si="0"/>
        <v>0</v>
      </c>
    </row>
    <row r="45" s="2" customFormat="1" ht="38" customHeight="1" spans="1:7">
      <c r="A45" s="13">
        <v>40</v>
      </c>
      <c r="B45" s="13" t="s">
        <v>93</v>
      </c>
      <c r="C45" s="13">
        <v>800</v>
      </c>
      <c r="D45" s="13">
        <v>800</v>
      </c>
      <c r="E45" s="13" t="s">
        <v>25</v>
      </c>
      <c r="F45" s="13" t="s">
        <v>28</v>
      </c>
      <c r="G45" s="13">
        <f t="shared" si="0"/>
        <v>0</v>
      </c>
    </row>
    <row r="46" s="2" customFormat="1" ht="38" customHeight="1" spans="1:7">
      <c r="A46" s="13">
        <v>41</v>
      </c>
      <c r="B46" s="13" t="s">
        <v>94</v>
      </c>
      <c r="C46" s="13">
        <v>800</v>
      </c>
      <c r="D46" s="13">
        <v>800</v>
      </c>
      <c r="E46" s="13" t="s">
        <v>25</v>
      </c>
      <c r="F46" s="13" t="s">
        <v>28</v>
      </c>
      <c r="G46" s="13">
        <f t="shared" si="0"/>
        <v>0</v>
      </c>
    </row>
    <row r="47" s="2" customFormat="1" ht="38" customHeight="1" spans="1:7">
      <c r="A47" s="13">
        <v>42</v>
      </c>
      <c r="B47" s="13" t="s">
        <v>95</v>
      </c>
      <c r="C47" s="13">
        <v>800</v>
      </c>
      <c r="D47" s="13">
        <v>800</v>
      </c>
      <c r="E47" s="13" t="s">
        <v>96</v>
      </c>
      <c r="F47" s="13" t="s">
        <v>97</v>
      </c>
      <c r="G47" s="13">
        <f t="shared" si="0"/>
        <v>0</v>
      </c>
    </row>
    <row r="48" s="2" customFormat="1" ht="38" customHeight="1" spans="1:7">
      <c r="A48" s="13">
        <v>43</v>
      </c>
      <c r="B48" s="13" t="s">
        <v>98</v>
      </c>
      <c r="C48" s="13">
        <v>800</v>
      </c>
      <c r="D48" s="13">
        <v>800</v>
      </c>
      <c r="E48" s="13" t="s">
        <v>51</v>
      </c>
      <c r="F48" s="13" t="s">
        <v>52</v>
      </c>
      <c r="G48" s="13">
        <f t="shared" si="0"/>
        <v>0</v>
      </c>
    </row>
    <row r="49" s="2" customFormat="1" ht="38" customHeight="1" spans="1:7">
      <c r="A49" s="13">
        <v>44</v>
      </c>
      <c r="B49" s="13" t="s">
        <v>99</v>
      </c>
      <c r="C49" s="13">
        <v>800</v>
      </c>
      <c r="D49" s="13">
        <v>800</v>
      </c>
      <c r="E49" s="13" t="s">
        <v>96</v>
      </c>
      <c r="F49" s="13" t="s">
        <v>97</v>
      </c>
      <c r="G49" s="13">
        <f t="shared" si="0"/>
        <v>0</v>
      </c>
    </row>
    <row r="50" s="2" customFormat="1" ht="38" customHeight="1" spans="1:7">
      <c r="A50" s="13">
        <v>45</v>
      </c>
      <c r="B50" s="13" t="s">
        <v>100</v>
      </c>
      <c r="C50" s="13">
        <v>800</v>
      </c>
      <c r="D50" s="13">
        <v>800</v>
      </c>
      <c r="E50" s="13" t="s">
        <v>101</v>
      </c>
      <c r="F50" s="13" t="s">
        <v>102</v>
      </c>
      <c r="G50" s="13">
        <f t="shared" si="0"/>
        <v>0</v>
      </c>
    </row>
    <row r="51" s="2" customFormat="1" ht="38" customHeight="1" spans="1:7">
      <c r="A51" s="13">
        <v>46</v>
      </c>
      <c r="B51" s="13" t="s">
        <v>103</v>
      </c>
      <c r="C51" s="13">
        <v>800</v>
      </c>
      <c r="D51" s="13">
        <v>800</v>
      </c>
      <c r="E51" s="2" t="s">
        <v>47</v>
      </c>
      <c r="F51" s="13" t="s">
        <v>48</v>
      </c>
      <c r="G51" s="13">
        <f t="shared" si="0"/>
        <v>0</v>
      </c>
    </row>
    <row r="52" s="2" customFormat="1" ht="38" customHeight="1" spans="1:7">
      <c r="A52" s="13">
        <v>47</v>
      </c>
      <c r="B52" s="13" t="s">
        <v>104</v>
      </c>
      <c r="C52" s="13">
        <v>800</v>
      </c>
      <c r="D52" s="13">
        <v>800</v>
      </c>
      <c r="E52" s="13" t="s">
        <v>25</v>
      </c>
      <c r="F52" s="13" t="s">
        <v>26</v>
      </c>
      <c r="G52" s="13">
        <f t="shared" si="0"/>
        <v>0</v>
      </c>
    </row>
    <row r="53" s="2" customFormat="1" ht="38" customHeight="1" spans="1:7">
      <c r="A53" s="13">
        <v>48</v>
      </c>
      <c r="B53" s="13" t="s">
        <v>105</v>
      </c>
      <c r="C53" s="13">
        <v>800</v>
      </c>
      <c r="D53" s="13">
        <v>800</v>
      </c>
      <c r="E53" s="13" t="s">
        <v>30</v>
      </c>
      <c r="F53" s="13" t="s">
        <v>31</v>
      </c>
      <c r="G53" s="13">
        <f t="shared" si="0"/>
        <v>0</v>
      </c>
    </row>
    <row r="54" s="2" customFormat="1" ht="38" customHeight="1" spans="1:7">
      <c r="A54" s="13">
        <v>49</v>
      </c>
      <c r="B54" s="13" t="s">
        <v>106</v>
      </c>
      <c r="C54" s="13">
        <v>800</v>
      </c>
      <c r="D54" s="13">
        <v>800</v>
      </c>
      <c r="E54" s="13" t="s">
        <v>107</v>
      </c>
      <c r="F54" s="13" t="s">
        <v>108</v>
      </c>
      <c r="G54" s="13">
        <f t="shared" si="0"/>
        <v>0</v>
      </c>
    </row>
    <row r="55" s="2" customFormat="1" ht="38" customHeight="1" spans="1:7">
      <c r="A55" s="13">
        <v>50</v>
      </c>
      <c r="B55" s="13" t="s">
        <v>109</v>
      </c>
      <c r="C55" s="13">
        <v>800</v>
      </c>
      <c r="D55" s="13">
        <v>800</v>
      </c>
      <c r="E55" s="13" t="s">
        <v>110</v>
      </c>
      <c r="F55" s="13" t="s">
        <v>111</v>
      </c>
      <c r="G55" s="13">
        <f t="shared" si="0"/>
        <v>0</v>
      </c>
    </row>
    <row r="56" s="2" customFormat="1" ht="38" customHeight="1" spans="1:7">
      <c r="A56" s="13">
        <v>51</v>
      </c>
      <c r="B56" s="13" t="s">
        <v>112</v>
      </c>
      <c r="C56" s="13">
        <v>800</v>
      </c>
      <c r="D56" s="13">
        <v>800</v>
      </c>
      <c r="E56" s="13" t="s">
        <v>30</v>
      </c>
      <c r="F56" s="13" t="s">
        <v>113</v>
      </c>
      <c r="G56" s="13">
        <f t="shared" si="0"/>
        <v>0</v>
      </c>
    </row>
    <row r="57" s="2" customFormat="1" ht="38" customHeight="1" spans="1:7">
      <c r="A57" s="13">
        <v>52</v>
      </c>
      <c r="B57" s="13" t="s">
        <v>114</v>
      </c>
      <c r="C57" s="13">
        <v>800</v>
      </c>
      <c r="D57" s="13">
        <v>800</v>
      </c>
      <c r="E57" s="13" t="s">
        <v>115</v>
      </c>
      <c r="F57" s="13" t="s">
        <v>116</v>
      </c>
      <c r="G57" s="13">
        <f t="shared" si="0"/>
        <v>0</v>
      </c>
    </row>
    <row r="58" s="2" customFormat="1" ht="38" customHeight="1" spans="1:7">
      <c r="A58" s="13">
        <v>53</v>
      </c>
      <c r="B58" s="13" t="s">
        <v>117</v>
      </c>
      <c r="C58" s="13">
        <v>800</v>
      </c>
      <c r="D58" s="13">
        <v>800</v>
      </c>
      <c r="E58" s="13" t="s">
        <v>13</v>
      </c>
      <c r="F58" s="13" t="s">
        <v>36</v>
      </c>
      <c r="G58" s="13">
        <f t="shared" si="0"/>
        <v>0</v>
      </c>
    </row>
    <row r="59" s="2" customFormat="1" ht="38" customHeight="1" spans="1:7">
      <c r="A59" s="13">
        <v>54</v>
      </c>
      <c r="B59" s="13" t="s">
        <v>118</v>
      </c>
      <c r="C59" s="13">
        <v>800</v>
      </c>
      <c r="D59" s="13">
        <v>800</v>
      </c>
      <c r="E59" s="13" t="s">
        <v>16</v>
      </c>
      <c r="F59" s="13" t="s">
        <v>119</v>
      </c>
      <c r="G59" s="13">
        <f t="shared" si="0"/>
        <v>0</v>
      </c>
    </row>
    <row r="60" s="2" customFormat="1" ht="38" customHeight="1" spans="1:7">
      <c r="A60" s="13">
        <v>55</v>
      </c>
      <c r="B60" s="13" t="s">
        <v>120</v>
      </c>
      <c r="C60" s="13">
        <v>800</v>
      </c>
      <c r="D60" s="13">
        <v>800</v>
      </c>
      <c r="E60" s="13" t="s">
        <v>87</v>
      </c>
      <c r="F60" s="13" t="s">
        <v>121</v>
      </c>
      <c r="G60" s="13">
        <f t="shared" si="0"/>
        <v>0</v>
      </c>
    </row>
    <row r="61" s="2" customFormat="1" ht="38" customHeight="1" spans="1:7">
      <c r="A61" s="13">
        <v>56</v>
      </c>
      <c r="B61" s="13" t="s">
        <v>122</v>
      </c>
      <c r="C61" s="13">
        <v>800</v>
      </c>
      <c r="D61" s="13">
        <v>800</v>
      </c>
      <c r="E61" s="13" t="s">
        <v>30</v>
      </c>
      <c r="F61" s="13" t="s">
        <v>123</v>
      </c>
      <c r="G61" s="13">
        <f t="shared" si="0"/>
        <v>0</v>
      </c>
    </row>
    <row r="62" s="2" customFormat="1" ht="38" customHeight="1" spans="1:7">
      <c r="A62" s="13">
        <v>57</v>
      </c>
      <c r="B62" s="13" t="s">
        <v>124</v>
      </c>
      <c r="C62" s="13">
        <v>800</v>
      </c>
      <c r="D62" s="13">
        <v>800</v>
      </c>
      <c r="E62" s="13" t="s">
        <v>13</v>
      </c>
      <c r="F62" s="13" t="s">
        <v>125</v>
      </c>
      <c r="G62" s="13">
        <f t="shared" si="0"/>
        <v>0</v>
      </c>
    </row>
    <row r="63" s="2" customFormat="1" ht="38" customHeight="1" spans="1:7">
      <c r="A63" s="13">
        <v>58</v>
      </c>
      <c r="B63" s="13" t="s">
        <v>126</v>
      </c>
      <c r="C63" s="13">
        <v>800</v>
      </c>
      <c r="D63" s="13">
        <v>800</v>
      </c>
      <c r="E63" s="13" t="s">
        <v>30</v>
      </c>
      <c r="F63" s="13" t="s">
        <v>31</v>
      </c>
      <c r="G63" s="13">
        <f t="shared" si="0"/>
        <v>0</v>
      </c>
    </row>
    <row r="64" s="2" customFormat="1" ht="38" customHeight="1" spans="1:7">
      <c r="A64" s="13">
        <v>59</v>
      </c>
      <c r="B64" s="13" t="s">
        <v>127</v>
      </c>
      <c r="C64" s="13">
        <v>800</v>
      </c>
      <c r="D64" s="13">
        <v>800</v>
      </c>
      <c r="E64" s="13" t="s">
        <v>128</v>
      </c>
      <c r="F64" s="13" t="s">
        <v>129</v>
      </c>
      <c r="G64" s="13">
        <f t="shared" si="0"/>
        <v>0</v>
      </c>
    </row>
    <row r="65" s="2" customFormat="1" ht="38" customHeight="1" spans="1:7">
      <c r="A65" s="13">
        <v>60</v>
      </c>
      <c r="B65" s="13" t="s">
        <v>130</v>
      </c>
      <c r="C65" s="13">
        <v>800</v>
      </c>
      <c r="D65" s="13">
        <v>800</v>
      </c>
      <c r="E65" s="13" t="s">
        <v>47</v>
      </c>
      <c r="F65" s="13" t="s">
        <v>48</v>
      </c>
      <c r="G65" s="13">
        <f t="shared" si="0"/>
        <v>0</v>
      </c>
    </row>
    <row r="66" s="2" customFormat="1" ht="38" customHeight="1" spans="1:7">
      <c r="A66" s="13">
        <v>61</v>
      </c>
      <c r="B66" s="13" t="s">
        <v>131</v>
      </c>
      <c r="C66" s="13">
        <v>800</v>
      </c>
      <c r="D66" s="13">
        <v>800</v>
      </c>
      <c r="E66" s="13" t="s">
        <v>101</v>
      </c>
      <c r="F66" s="13" t="s">
        <v>132</v>
      </c>
      <c r="G66" s="13">
        <f t="shared" si="0"/>
        <v>0</v>
      </c>
    </row>
    <row r="67" s="2" customFormat="1" ht="38" customHeight="1" spans="1:7">
      <c r="A67" s="13">
        <v>62</v>
      </c>
      <c r="B67" s="13" t="s">
        <v>133</v>
      </c>
      <c r="C67" s="13">
        <v>800</v>
      </c>
      <c r="D67" s="13">
        <v>800</v>
      </c>
      <c r="E67" s="16" t="s">
        <v>134</v>
      </c>
      <c r="F67" s="13" t="s">
        <v>135</v>
      </c>
      <c r="G67" s="13">
        <f t="shared" si="0"/>
        <v>0</v>
      </c>
    </row>
    <row r="68" s="2" customFormat="1" ht="38" customHeight="1" spans="1:7">
      <c r="A68" s="13">
        <v>63</v>
      </c>
      <c r="B68" s="13" t="s">
        <v>136</v>
      </c>
      <c r="C68" s="13">
        <v>800</v>
      </c>
      <c r="D68" s="13">
        <v>800</v>
      </c>
      <c r="E68" s="13" t="s">
        <v>51</v>
      </c>
      <c r="F68" s="13" t="s">
        <v>137</v>
      </c>
      <c r="G68" s="13">
        <f t="shared" si="0"/>
        <v>0</v>
      </c>
    </row>
    <row r="69" s="2" customFormat="1" ht="38" customHeight="1" spans="1:7">
      <c r="A69" s="13">
        <v>64</v>
      </c>
      <c r="B69" s="13" t="s">
        <v>138</v>
      </c>
      <c r="C69" s="13">
        <v>800</v>
      </c>
      <c r="D69" s="13">
        <v>800</v>
      </c>
      <c r="E69" s="13" t="s">
        <v>22</v>
      </c>
      <c r="F69" s="13" t="s">
        <v>139</v>
      </c>
      <c r="G69" s="13">
        <f t="shared" si="0"/>
        <v>0</v>
      </c>
    </row>
    <row r="70" s="2" customFormat="1" ht="38" customHeight="1" spans="1:7">
      <c r="A70" s="13">
        <v>65</v>
      </c>
      <c r="B70" s="13" t="s">
        <v>140</v>
      </c>
      <c r="C70" s="13">
        <v>800</v>
      </c>
      <c r="D70" s="13">
        <v>800</v>
      </c>
      <c r="E70" s="13" t="s">
        <v>51</v>
      </c>
      <c r="F70" s="13" t="s">
        <v>141</v>
      </c>
      <c r="G70" s="13">
        <f t="shared" ref="G70:G104" si="1">C70-D70</f>
        <v>0</v>
      </c>
    </row>
    <row r="71" s="2" customFormat="1" ht="38" customHeight="1" spans="1:7">
      <c r="A71" s="13">
        <v>66</v>
      </c>
      <c r="B71" s="13" t="s">
        <v>142</v>
      </c>
      <c r="C71" s="13">
        <v>800</v>
      </c>
      <c r="D71" s="13">
        <v>800</v>
      </c>
      <c r="E71" s="13" t="s">
        <v>101</v>
      </c>
      <c r="F71" s="13" t="s">
        <v>143</v>
      </c>
      <c r="G71" s="13">
        <f t="shared" si="1"/>
        <v>0</v>
      </c>
    </row>
    <row r="72" s="2" customFormat="1" ht="38" customHeight="1" spans="1:7">
      <c r="A72" s="13">
        <v>67</v>
      </c>
      <c r="B72" s="13" t="s">
        <v>144</v>
      </c>
      <c r="C72" s="13">
        <v>800</v>
      </c>
      <c r="D72" s="13">
        <v>800</v>
      </c>
      <c r="E72" s="13" t="s">
        <v>110</v>
      </c>
      <c r="F72" s="13" t="s">
        <v>145</v>
      </c>
      <c r="G72" s="13">
        <f t="shared" si="1"/>
        <v>0</v>
      </c>
    </row>
    <row r="73" s="2" customFormat="1" ht="38" customHeight="1" spans="1:7">
      <c r="A73" s="13">
        <v>68</v>
      </c>
      <c r="B73" s="13" t="s">
        <v>146</v>
      </c>
      <c r="C73" s="13">
        <v>800</v>
      </c>
      <c r="D73" s="13">
        <v>800</v>
      </c>
      <c r="E73" s="13" t="s">
        <v>128</v>
      </c>
      <c r="F73" s="13" t="s">
        <v>147</v>
      </c>
      <c r="G73" s="13">
        <f t="shared" si="1"/>
        <v>0</v>
      </c>
    </row>
    <row r="74" s="2" customFormat="1" ht="38" customHeight="1" spans="1:7">
      <c r="A74" s="13">
        <v>69</v>
      </c>
      <c r="B74" s="13" t="s">
        <v>148</v>
      </c>
      <c r="C74" s="13">
        <v>800</v>
      </c>
      <c r="D74" s="13">
        <v>800</v>
      </c>
      <c r="E74" s="13" t="s">
        <v>149</v>
      </c>
      <c r="F74" s="13" t="s">
        <v>23</v>
      </c>
      <c r="G74" s="13">
        <f t="shared" si="1"/>
        <v>0</v>
      </c>
    </row>
    <row r="75" s="2" customFormat="1" ht="38" customHeight="1" spans="1:7">
      <c r="A75" s="13">
        <v>70</v>
      </c>
      <c r="B75" s="13" t="s">
        <v>150</v>
      </c>
      <c r="C75" s="13">
        <v>800</v>
      </c>
      <c r="D75" s="13">
        <v>800</v>
      </c>
      <c r="E75" s="13" t="s">
        <v>22</v>
      </c>
      <c r="F75" s="13" t="s">
        <v>23</v>
      </c>
      <c r="G75" s="13">
        <f t="shared" si="1"/>
        <v>0</v>
      </c>
    </row>
    <row r="76" s="2" customFormat="1" ht="38" customHeight="1" spans="1:7">
      <c r="A76" s="13">
        <v>71</v>
      </c>
      <c r="B76" s="13" t="s">
        <v>151</v>
      </c>
      <c r="C76" s="13">
        <v>800</v>
      </c>
      <c r="D76" s="13">
        <v>800</v>
      </c>
      <c r="E76" s="13" t="s">
        <v>96</v>
      </c>
      <c r="F76" s="13" t="s">
        <v>31</v>
      </c>
      <c r="G76" s="13">
        <f t="shared" si="1"/>
        <v>0</v>
      </c>
    </row>
    <row r="77" s="2" customFormat="1" ht="38" customHeight="1" spans="1:7">
      <c r="A77" s="13">
        <v>72</v>
      </c>
      <c r="B77" s="13" t="s">
        <v>152</v>
      </c>
      <c r="C77" s="13">
        <v>800</v>
      </c>
      <c r="D77" s="13">
        <v>800</v>
      </c>
      <c r="E77" s="13" t="s">
        <v>13</v>
      </c>
      <c r="F77" s="13" t="s">
        <v>153</v>
      </c>
      <c r="G77" s="13">
        <f t="shared" si="1"/>
        <v>0</v>
      </c>
    </row>
    <row r="78" s="2" customFormat="1" ht="38" customHeight="1" spans="1:7">
      <c r="A78" s="13">
        <v>73</v>
      </c>
      <c r="B78" s="13" t="s">
        <v>154</v>
      </c>
      <c r="C78" s="13">
        <v>800</v>
      </c>
      <c r="D78" s="13">
        <v>800</v>
      </c>
      <c r="E78" s="13" t="s">
        <v>25</v>
      </c>
      <c r="F78" s="13" t="s">
        <v>26</v>
      </c>
      <c r="G78" s="13">
        <f t="shared" si="1"/>
        <v>0</v>
      </c>
    </row>
    <row r="79" s="2" customFormat="1" ht="38" customHeight="1" spans="1:7">
      <c r="A79" s="13">
        <v>74</v>
      </c>
      <c r="B79" s="13" t="s">
        <v>155</v>
      </c>
      <c r="C79" s="13">
        <v>800</v>
      </c>
      <c r="D79" s="13">
        <v>800</v>
      </c>
      <c r="E79" s="13" t="s">
        <v>13</v>
      </c>
      <c r="F79" s="13" t="s">
        <v>156</v>
      </c>
      <c r="G79" s="13">
        <f t="shared" si="1"/>
        <v>0</v>
      </c>
    </row>
    <row r="80" s="2" customFormat="1" ht="38" customHeight="1" spans="1:7">
      <c r="A80" s="13">
        <v>75</v>
      </c>
      <c r="B80" s="13" t="s">
        <v>157</v>
      </c>
      <c r="C80" s="13">
        <v>800</v>
      </c>
      <c r="D80" s="13">
        <v>800</v>
      </c>
      <c r="E80" s="13" t="s">
        <v>101</v>
      </c>
      <c r="F80" s="13" t="s">
        <v>158</v>
      </c>
      <c r="G80" s="13">
        <f t="shared" si="1"/>
        <v>0</v>
      </c>
    </row>
    <row r="81" s="2" customFormat="1" ht="38" customHeight="1" spans="1:7">
      <c r="A81" s="13">
        <v>76</v>
      </c>
      <c r="B81" s="13" t="s">
        <v>159</v>
      </c>
      <c r="C81" s="13">
        <v>800</v>
      </c>
      <c r="D81" s="13">
        <v>800</v>
      </c>
      <c r="E81" s="13" t="s">
        <v>16</v>
      </c>
      <c r="F81" s="13" t="s">
        <v>160</v>
      </c>
      <c r="G81" s="13">
        <f t="shared" si="1"/>
        <v>0</v>
      </c>
    </row>
    <row r="82" s="2" customFormat="1" ht="38" customHeight="1" spans="1:7">
      <c r="A82" s="13">
        <v>77</v>
      </c>
      <c r="B82" s="13" t="s">
        <v>161</v>
      </c>
      <c r="C82" s="13">
        <v>800</v>
      </c>
      <c r="D82" s="13">
        <v>800</v>
      </c>
      <c r="E82" s="13" t="s">
        <v>33</v>
      </c>
      <c r="F82" s="13" t="s">
        <v>34</v>
      </c>
      <c r="G82" s="13">
        <f t="shared" si="1"/>
        <v>0</v>
      </c>
    </row>
    <row r="83" s="2" customFormat="1" ht="38" customHeight="1" spans="1:7">
      <c r="A83" s="13">
        <v>78</v>
      </c>
      <c r="B83" s="13" t="s">
        <v>162</v>
      </c>
      <c r="C83" s="13">
        <v>500</v>
      </c>
      <c r="D83" s="13">
        <v>500</v>
      </c>
      <c r="E83" s="13" t="s">
        <v>51</v>
      </c>
      <c r="F83" s="13" t="s">
        <v>52</v>
      </c>
      <c r="G83" s="13">
        <f t="shared" si="1"/>
        <v>0</v>
      </c>
    </row>
    <row r="84" s="2" customFormat="1" ht="38" customHeight="1" spans="1:7">
      <c r="A84" s="13">
        <v>79</v>
      </c>
      <c r="B84" s="13" t="s">
        <v>163</v>
      </c>
      <c r="C84" s="13">
        <v>500</v>
      </c>
      <c r="D84" s="13">
        <v>500</v>
      </c>
      <c r="E84" s="13" t="s">
        <v>51</v>
      </c>
      <c r="F84" s="13" t="s">
        <v>52</v>
      </c>
      <c r="G84" s="13">
        <f t="shared" si="1"/>
        <v>0</v>
      </c>
    </row>
    <row r="85" s="2" customFormat="1" ht="38" customHeight="1" spans="1:7">
      <c r="A85" s="13">
        <v>80</v>
      </c>
      <c r="B85" s="13" t="s">
        <v>164</v>
      </c>
      <c r="C85" s="13">
        <v>500</v>
      </c>
      <c r="D85" s="13">
        <v>500</v>
      </c>
      <c r="E85" s="13" t="s">
        <v>51</v>
      </c>
      <c r="F85" s="13" t="s">
        <v>52</v>
      </c>
      <c r="G85" s="13">
        <f t="shared" si="1"/>
        <v>0</v>
      </c>
    </row>
    <row r="86" s="2" customFormat="1" ht="38" customHeight="1" spans="1:7">
      <c r="A86" s="13">
        <v>81</v>
      </c>
      <c r="B86" s="13" t="s">
        <v>165</v>
      </c>
      <c r="C86" s="13">
        <v>500</v>
      </c>
      <c r="D86" s="13">
        <v>500</v>
      </c>
      <c r="E86" s="13" t="s">
        <v>51</v>
      </c>
      <c r="F86" s="13" t="s">
        <v>52</v>
      </c>
      <c r="G86" s="13">
        <f t="shared" si="1"/>
        <v>0</v>
      </c>
    </row>
    <row r="87" s="2" customFormat="1" ht="38" customHeight="1" spans="1:7">
      <c r="A87" s="13">
        <v>82</v>
      </c>
      <c r="B87" s="13" t="s">
        <v>166</v>
      </c>
      <c r="C87" s="13">
        <v>500</v>
      </c>
      <c r="D87" s="13">
        <v>500</v>
      </c>
      <c r="E87" s="13" t="s">
        <v>51</v>
      </c>
      <c r="F87" s="13" t="s">
        <v>52</v>
      </c>
      <c r="G87" s="13">
        <f t="shared" si="1"/>
        <v>0</v>
      </c>
    </row>
    <row r="88" s="2" customFormat="1" ht="38" customHeight="1" spans="1:7">
      <c r="A88" s="13">
        <v>83</v>
      </c>
      <c r="B88" s="13" t="s">
        <v>167</v>
      </c>
      <c r="C88" s="13">
        <v>500</v>
      </c>
      <c r="D88" s="13">
        <v>500</v>
      </c>
      <c r="E88" s="13" t="s">
        <v>51</v>
      </c>
      <c r="F88" s="13" t="s">
        <v>52</v>
      </c>
      <c r="G88" s="13">
        <f t="shared" si="1"/>
        <v>0</v>
      </c>
    </row>
    <row r="89" s="2" customFormat="1" ht="38" customHeight="1" spans="1:7">
      <c r="A89" s="13">
        <v>84</v>
      </c>
      <c r="B89" s="13" t="s">
        <v>168</v>
      </c>
      <c r="C89" s="13">
        <v>500</v>
      </c>
      <c r="D89" s="13">
        <v>500</v>
      </c>
      <c r="E89" s="13" t="s">
        <v>25</v>
      </c>
      <c r="F89" s="13" t="s">
        <v>28</v>
      </c>
      <c r="G89" s="13">
        <f t="shared" si="1"/>
        <v>0</v>
      </c>
    </row>
    <row r="90" s="2" customFormat="1" ht="38" customHeight="1" spans="1:7">
      <c r="A90" s="13">
        <v>85</v>
      </c>
      <c r="B90" s="13" t="s">
        <v>169</v>
      </c>
      <c r="C90" s="13">
        <v>500</v>
      </c>
      <c r="D90" s="13">
        <v>500</v>
      </c>
      <c r="E90" s="13" t="s">
        <v>16</v>
      </c>
      <c r="F90" s="13" t="s">
        <v>170</v>
      </c>
      <c r="G90" s="13">
        <f t="shared" si="1"/>
        <v>0</v>
      </c>
    </row>
    <row r="91" s="2" customFormat="1" ht="38" customHeight="1" spans="1:7">
      <c r="A91" s="13">
        <v>86</v>
      </c>
      <c r="B91" s="13" t="s">
        <v>171</v>
      </c>
      <c r="C91" s="13">
        <v>500</v>
      </c>
      <c r="D91" s="13">
        <v>500</v>
      </c>
      <c r="E91" s="13" t="s">
        <v>96</v>
      </c>
      <c r="F91" s="13" t="s">
        <v>97</v>
      </c>
      <c r="G91" s="13">
        <f t="shared" si="1"/>
        <v>0</v>
      </c>
    </row>
    <row r="92" s="2" customFormat="1" ht="38" customHeight="1" spans="1:7">
      <c r="A92" s="13">
        <v>87</v>
      </c>
      <c r="B92" s="13" t="s">
        <v>172</v>
      </c>
      <c r="C92" s="13">
        <v>500</v>
      </c>
      <c r="D92" s="13">
        <v>500</v>
      </c>
      <c r="E92" s="13" t="s">
        <v>96</v>
      </c>
      <c r="F92" s="13" t="s">
        <v>97</v>
      </c>
      <c r="G92" s="13">
        <f t="shared" si="1"/>
        <v>0</v>
      </c>
    </row>
    <row r="93" s="2" customFormat="1" ht="38" customHeight="1" spans="1:7">
      <c r="A93" s="13">
        <v>88</v>
      </c>
      <c r="B93" s="13" t="s">
        <v>173</v>
      </c>
      <c r="C93" s="13">
        <v>500</v>
      </c>
      <c r="D93" s="13">
        <v>500</v>
      </c>
      <c r="E93" s="13" t="s">
        <v>16</v>
      </c>
      <c r="F93" s="13" t="s">
        <v>174</v>
      </c>
      <c r="G93" s="13">
        <f t="shared" si="1"/>
        <v>0</v>
      </c>
    </row>
    <row r="94" s="2" customFormat="1" ht="38" customHeight="1" spans="1:7">
      <c r="A94" s="13">
        <v>89</v>
      </c>
      <c r="B94" s="13" t="s">
        <v>175</v>
      </c>
      <c r="C94" s="13">
        <v>500</v>
      </c>
      <c r="D94" s="13">
        <v>500</v>
      </c>
      <c r="E94" s="13" t="s">
        <v>30</v>
      </c>
      <c r="F94" s="13" t="s">
        <v>31</v>
      </c>
      <c r="G94" s="13">
        <f t="shared" si="1"/>
        <v>0</v>
      </c>
    </row>
    <row r="95" s="2" customFormat="1" ht="38" customHeight="1" spans="1:7">
      <c r="A95" s="13">
        <v>90</v>
      </c>
      <c r="B95" s="13" t="s">
        <v>176</v>
      </c>
      <c r="C95" s="13">
        <v>500</v>
      </c>
      <c r="D95" s="13">
        <v>500</v>
      </c>
      <c r="E95" s="13" t="s">
        <v>47</v>
      </c>
      <c r="F95" s="13" t="s">
        <v>177</v>
      </c>
      <c r="G95" s="13">
        <f t="shared" si="1"/>
        <v>0</v>
      </c>
    </row>
    <row r="96" s="2" customFormat="1" ht="38" customHeight="1" spans="1:7">
      <c r="A96" s="13">
        <v>91</v>
      </c>
      <c r="B96" s="13" t="s">
        <v>178</v>
      </c>
      <c r="C96" s="13">
        <v>8650</v>
      </c>
      <c r="D96" s="13">
        <v>8650</v>
      </c>
      <c r="E96" s="13" t="s">
        <v>30</v>
      </c>
      <c r="F96" s="13" t="s">
        <v>123</v>
      </c>
      <c r="G96" s="13">
        <f t="shared" si="1"/>
        <v>0</v>
      </c>
    </row>
    <row r="97" s="2" customFormat="1" ht="38" customHeight="1" spans="1:7">
      <c r="A97" s="13">
        <v>92</v>
      </c>
      <c r="B97" s="13" t="s">
        <v>179</v>
      </c>
      <c r="C97" s="13">
        <v>2500</v>
      </c>
      <c r="D97" s="13">
        <v>2500</v>
      </c>
      <c r="E97" s="13" t="s">
        <v>16</v>
      </c>
      <c r="F97" s="13" t="s">
        <v>17</v>
      </c>
      <c r="G97" s="13">
        <f t="shared" si="1"/>
        <v>0</v>
      </c>
    </row>
    <row r="98" s="2" customFormat="1" ht="38" customHeight="1" spans="1:7">
      <c r="A98" s="13">
        <v>93</v>
      </c>
      <c r="B98" s="13" t="s">
        <v>180</v>
      </c>
      <c r="C98" s="13">
        <v>2000</v>
      </c>
      <c r="D98" s="13">
        <v>2000</v>
      </c>
      <c r="E98" s="13" t="s">
        <v>16</v>
      </c>
      <c r="F98" s="13" t="s">
        <v>17</v>
      </c>
      <c r="G98" s="13">
        <f t="shared" si="1"/>
        <v>0</v>
      </c>
    </row>
    <row r="99" s="2" customFormat="1" ht="38" customHeight="1" spans="1:7">
      <c r="A99" s="13">
        <v>94</v>
      </c>
      <c r="B99" s="13" t="s">
        <v>181</v>
      </c>
      <c r="C99" s="13">
        <f>4900+3600</f>
        <v>8500</v>
      </c>
      <c r="D99" s="13">
        <f>4900+3600</f>
        <v>8500</v>
      </c>
      <c r="E99" s="13" t="s">
        <v>128</v>
      </c>
      <c r="F99" s="13" t="s">
        <v>147</v>
      </c>
      <c r="G99" s="13">
        <f t="shared" si="1"/>
        <v>0</v>
      </c>
    </row>
    <row r="100" s="2" customFormat="1" ht="38" customHeight="1" spans="1:7">
      <c r="A100" s="13">
        <v>95</v>
      </c>
      <c r="B100" s="13" t="s">
        <v>182</v>
      </c>
      <c r="C100" s="13">
        <v>450</v>
      </c>
      <c r="D100" s="13">
        <v>450</v>
      </c>
      <c r="E100" s="13" t="s">
        <v>101</v>
      </c>
      <c r="F100" s="13" t="s">
        <v>158</v>
      </c>
      <c r="G100" s="13">
        <f t="shared" si="1"/>
        <v>0</v>
      </c>
    </row>
    <row r="101" s="2" customFormat="1" ht="38" customHeight="1" spans="1:7">
      <c r="A101" s="13">
        <v>96</v>
      </c>
      <c r="B101" s="13" t="s">
        <v>183</v>
      </c>
      <c r="C101" s="13">
        <v>3200</v>
      </c>
      <c r="D101" s="13">
        <v>3200</v>
      </c>
      <c r="E101" s="13" t="s">
        <v>22</v>
      </c>
      <c r="F101" s="13" t="s">
        <v>23</v>
      </c>
      <c r="G101" s="13">
        <f t="shared" si="1"/>
        <v>0</v>
      </c>
    </row>
    <row r="102" s="2" customFormat="1" ht="38" customHeight="1" spans="1:7">
      <c r="A102" s="13">
        <v>97</v>
      </c>
      <c r="B102" s="13" t="s">
        <v>184</v>
      </c>
      <c r="C102" s="13">
        <v>34950</v>
      </c>
      <c r="D102" s="13">
        <v>34950</v>
      </c>
      <c r="E102" s="13" t="s">
        <v>22</v>
      </c>
      <c r="F102" s="13" t="s">
        <v>23</v>
      </c>
      <c r="G102" s="13">
        <f t="shared" si="1"/>
        <v>0</v>
      </c>
    </row>
    <row r="103" s="2" customFormat="1" ht="38" customHeight="1" spans="1:7">
      <c r="A103" s="13">
        <v>98</v>
      </c>
      <c r="B103" s="13" t="s">
        <v>185</v>
      </c>
      <c r="C103" s="13">
        <v>1000</v>
      </c>
      <c r="D103" s="13">
        <v>1000</v>
      </c>
      <c r="E103" s="13" t="s">
        <v>16</v>
      </c>
      <c r="F103" s="13" t="s">
        <v>17</v>
      </c>
      <c r="G103" s="13">
        <f t="shared" si="1"/>
        <v>0</v>
      </c>
    </row>
    <row r="104" s="2" customFormat="1" ht="38" customHeight="1" spans="1:7">
      <c r="A104" s="13">
        <v>99</v>
      </c>
      <c r="B104" s="13" t="s">
        <v>186</v>
      </c>
      <c r="C104" s="13">
        <v>1000</v>
      </c>
      <c r="D104" s="13">
        <v>1000</v>
      </c>
      <c r="E104" s="13" t="s">
        <v>16</v>
      </c>
      <c r="F104" s="13" t="s">
        <v>17</v>
      </c>
      <c r="G104" s="13">
        <f t="shared" si="1"/>
        <v>0</v>
      </c>
    </row>
    <row r="105" s="2" customFormat="1" ht="38" customHeight="1" spans="1:7">
      <c r="A105" s="13">
        <v>100</v>
      </c>
      <c r="B105" s="17" t="s">
        <v>187</v>
      </c>
      <c r="C105" s="17">
        <v>14250</v>
      </c>
      <c r="D105" s="13">
        <v>1200</v>
      </c>
      <c r="E105" s="13" t="s">
        <v>51</v>
      </c>
      <c r="F105" s="13" t="s">
        <v>52</v>
      </c>
      <c r="G105" s="17">
        <f>C105-D105-D106</f>
        <v>0</v>
      </c>
    </row>
    <row r="106" s="2" customFormat="1" ht="38" customHeight="1" spans="1:7">
      <c r="A106" s="13">
        <v>101</v>
      </c>
      <c r="B106" s="18"/>
      <c r="C106" s="18"/>
      <c r="D106" s="13">
        <v>13050</v>
      </c>
      <c r="E106" s="13" t="s">
        <v>87</v>
      </c>
      <c r="F106" s="13" t="s">
        <v>188</v>
      </c>
      <c r="G106" s="18"/>
    </row>
    <row r="107" s="2" customFormat="1" ht="38" customHeight="1" spans="1:7">
      <c r="A107" s="13">
        <v>102</v>
      </c>
      <c r="B107" s="13" t="s">
        <v>189</v>
      </c>
      <c r="C107" s="13">
        <v>1000</v>
      </c>
      <c r="D107" s="13">
        <v>1000</v>
      </c>
      <c r="E107" s="13" t="s">
        <v>51</v>
      </c>
      <c r="F107" s="13" t="s">
        <v>52</v>
      </c>
      <c r="G107" s="13">
        <f t="shared" ref="G107:G142" si="2">C107-D107</f>
        <v>0</v>
      </c>
    </row>
    <row r="108" s="2" customFormat="1" ht="38" customHeight="1" spans="1:7">
      <c r="A108" s="13">
        <v>103</v>
      </c>
      <c r="B108" s="13" t="s">
        <v>190</v>
      </c>
      <c r="C108" s="13">
        <v>800</v>
      </c>
      <c r="D108" s="13">
        <v>800</v>
      </c>
      <c r="E108" s="13" t="s">
        <v>191</v>
      </c>
      <c r="F108" s="13" t="s">
        <v>192</v>
      </c>
      <c r="G108" s="13">
        <f t="shared" si="2"/>
        <v>0</v>
      </c>
    </row>
    <row r="109" s="2" customFormat="1" ht="57" customHeight="1" spans="1:7">
      <c r="A109" s="13">
        <v>104</v>
      </c>
      <c r="B109" s="13" t="s">
        <v>193</v>
      </c>
      <c r="C109" s="13">
        <f>400+4450</f>
        <v>4850</v>
      </c>
      <c r="D109" s="13">
        <f>4200+650</f>
        <v>4850</v>
      </c>
      <c r="E109" s="13" t="s">
        <v>194</v>
      </c>
      <c r="F109" s="13" t="s">
        <v>195</v>
      </c>
      <c r="G109" s="13">
        <f t="shared" si="2"/>
        <v>0</v>
      </c>
    </row>
    <row r="110" s="2" customFormat="1" ht="38" customHeight="1" spans="1:7">
      <c r="A110" s="13">
        <v>105</v>
      </c>
      <c r="B110" s="13" t="s">
        <v>196</v>
      </c>
      <c r="C110" s="13">
        <v>2098.88</v>
      </c>
      <c r="D110" s="13">
        <v>2098.88</v>
      </c>
      <c r="E110" s="13" t="s">
        <v>191</v>
      </c>
      <c r="F110" s="13" t="s">
        <v>197</v>
      </c>
      <c r="G110" s="13">
        <f t="shared" si="2"/>
        <v>0</v>
      </c>
    </row>
    <row r="111" s="2" customFormat="1" ht="38" customHeight="1" spans="1:7">
      <c r="A111" s="13">
        <v>106</v>
      </c>
      <c r="B111" s="13" t="s">
        <v>198</v>
      </c>
      <c r="C111" s="13">
        <v>1450</v>
      </c>
      <c r="D111" s="13">
        <v>1450</v>
      </c>
      <c r="E111" s="13" t="s">
        <v>191</v>
      </c>
      <c r="F111" s="13" t="s">
        <v>199</v>
      </c>
      <c r="G111" s="13">
        <f t="shared" si="2"/>
        <v>0</v>
      </c>
    </row>
    <row r="112" s="2" customFormat="1" ht="38" customHeight="1" spans="1:7">
      <c r="A112" s="13">
        <v>107</v>
      </c>
      <c r="B112" s="13" t="s">
        <v>200</v>
      </c>
      <c r="C112" s="13">
        <f>1180+100</f>
        <v>1280</v>
      </c>
      <c r="D112" s="13">
        <f>1180+100</f>
        <v>1280</v>
      </c>
      <c r="E112" s="13" t="s">
        <v>191</v>
      </c>
      <c r="F112" s="13" t="s">
        <v>201</v>
      </c>
      <c r="G112" s="13">
        <f t="shared" si="2"/>
        <v>0</v>
      </c>
    </row>
    <row r="113" s="2" customFormat="1" ht="38" customHeight="1" spans="1:7">
      <c r="A113" s="13">
        <v>108</v>
      </c>
      <c r="B113" s="13" t="s">
        <v>202</v>
      </c>
      <c r="C113" s="13">
        <v>75300</v>
      </c>
      <c r="D113" s="13">
        <v>75300</v>
      </c>
      <c r="E113" s="13" t="s">
        <v>16</v>
      </c>
      <c r="F113" s="13" t="s">
        <v>17</v>
      </c>
      <c r="G113" s="13">
        <f t="shared" si="2"/>
        <v>0</v>
      </c>
    </row>
    <row r="114" s="2" customFormat="1" ht="38" customHeight="1" spans="1:7">
      <c r="A114" s="13">
        <v>109</v>
      </c>
      <c r="B114" s="13" t="s">
        <v>203</v>
      </c>
      <c r="C114" s="13">
        <v>1700</v>
      </c>
      <c r="D114" s="13">
        <v>1700</v>
      </c>
      <c r="E114" s="13" t="s">
        <v>16</v>
      </c>
      <c r="F114" s="13" t="s">
        <v>119</v>
      </c>
      <c r="G114" s="13">
        <f t="shared" si="2"/>
        <v>0</v>
      </c>
    </row>
    <row r="115" s="2" customFormat="1" ht="38" customHeight="1" spans="1:7">
      <c r="A115" s="13">
        <v>110</v>
      </c>
      <c r="B115" s="13" t="s">
        <v>204</v>
      </c>
      <c r="C115" s="13">
        <v>5040</v>
      </c>
      <c r="D115" s="13">
        <v>5040</v>
      </c>
      <c r="E115" s="13" t="s">
        <v>30</v>
      </c>
      <c r="F115" s="13" t="s">
        <v>31</v>
      </c>
      <c r="G115" s="13">
        <f t="shared" si="2"/>
        <v>0</v>
      </c>
    </row>
    <row r="116" s="2" customFormat="1" ht="38" customHeight="1" spans="1:7">
      <c r="A116" s="13">
        <v>111</v>
      </c>
      <c r="B116" s="13" t="s">
        <v>205</v>
      </c>
      <c r="C116" s="13">
        <v>1200</v>
      </c>
      <c r="D116" s="13">
        <v>1200</v>
      </c>
      <c r="E116" s="13" t="s">
        <v>16</v>
      </c>
      <c r="F116" s="13" t="s">
        <v>160</v>
      </c>
      <c r="G116" s="13">
        <f t="shared" si="2"/>
        <v>0</v>
      </c>
    </row>
    <row r="117" s="2" customFormat="1" ht="38" customHeight="1" spans="1:7">
      <c r="A117" s="13">
        <v>112</v>
      </c>
      <c r="B117" s="13" t="s">
        <v>206</v>
      </c>
      <c r="C117" s="13">
        <v>3100</v>
      </c>
      <c r="D117" s="13">
        <v>3100</v>
      </c>
      <c r="E117" s="13" t="s">
        <v>101</v>
      </c>
      <c r="F117" s="13" t="s">
        <v>207</v>
      </c>
      <c r="G117" s="13">
        <f t="shared" si="2"/>
        <v>0</v>
      </c>
    </row>
    <row r="118" s="2" customFormat="1" ht="38" customHeight="1" spans="1:7">
      <c r="A118" s="13">
        <v>113</v>
      </c>
      <c r="B118" s="13" t="s">
        <v>208</v>
      </c>
      <c r="C118" s="13">
        <v>4425</v>
      </c>
      <c r="D118" s="13">
        <v>4425</v>
      </c>
      <c r="E118" s="13" t="s">
        <v>101</v>
      </c>
      <c r="F118" s="13" t="s">
        <v>102</v>
      </c>
      <c r="G118" s="13">
        <f t="shared" si="2"/>
        <v>0</v>
      </c>
    </row>
    <row r="119" s="2" customFormat="1" ht="38" customHeight="1" spans="1:7">
      <c r="A119" s="13">
        <v>114</v>
      </c>
      <c r="B119" s="13" t="s">
        <v>209</v>
      </c>
      <c r="C119" s="13">
        <v>7160</v>
      </c>
      <c r="D119" s="13">
        <v>7160</v>
      </c>
      <c r="E119" s="13" t="s">
        <v>47</v>
      </c>
      <c r="F119" s="13" t="s">
        <v>48</v>
      </c>
      <c r="G119" s="13">
        <f t="shared" si="2"/>
        <v>0</v>
      </c>
    </row>
    <row r="120" s="2" customFormat="1" ht="38" customHeight="1" spans="1:7">
      <c r="A120" s="13">
        <v>115</v>
      </c>
      <c r="B120" s="13" t="s">
        <v>210</v>
      </c>
      <c r="C120" s="13">
        <v>6990</v>
      </c>
      <c r="D120" s="13">
        <v>6990</v>
      </c>
      <c r="E120" s="13" t="s">
        <v>47</v>
      </c>
      <c r="F120" s="13" t="s">
        <v>48</v>
      </c>
      <c r="G120" s="13">
        <f t="shared" si="2"/>
        <v>0</v>
      </c>
    </row>
    <row r="121" s="2" customFormat="1" ht="38" customHeight="1" spans="1:7">
      <c r="A121" s="13">
        <v>116</v>
      </c>
      <c r="B121" s="13" t="s">
        <v>211</v>
      </c>
      <c r="C121" s="13">
        <v>1700</v>
      </c>
      <c r="D121" s="13">
        <v>1700</v>
      </c>
      <c r="E121" s="13" t="s">
        <v>30</v>
      </c>
      <c r="F121" s="13" t="s">
        <v>113</v>
      </c>
      <c r="G121" s="13">
        <f t="shared" si="2"/>
        <v>0</v>
      </c>
    </row>
    <row r="122" s="2" customFormat="1" ht="38" customHeight="1" spans="1:7">
      <c r="A122" s="13">
        <v>117</v>
      </c>
      <c r="B122" s="13" t="s">
        <v>212</v>
      </c>
      <c r="C122" s="13">
        <v>14700</v>
      </c>
      <c r="D122" s="13">
        <v>14700</v>
      </c>
      <c r="E122" s="13" t="s">
        <v>13</v>
      </c>
      <c r="F122" s="13" t="s">
        <v>36</v>
      </c>
      <c r="G122" s="13">
        <f t="shared" si="2"/>
        <v>0</v>
      </c>
    </row>
    <row r="123" s="2" customFormat="1" ht="38" customHeight="1" spans="1:7">
      <c r="A123" s="13">
        <v>118</v>
      </c>
      <c r="B123" s="13" t="s">
        <v>213</v>
      </c>
      <c r="C123" s="13">
        <v>1900</v>
      </c>
      <c r="D123" s="13">
        <v>1900</v>
      </c>
      <c r="E123" s="13" t="s">
        <v>96</v>
      </c>
      <c r="F123" s="13" t="s">
        <v>31</v>
      </c>
      <c r="G123" s="13">
        <f t="shared" si="2"/>
        <v>0</v>
      </c>
    </row>
    <row r="124" s="2" customFormat="1" ht="38" customHeight="1" spans="1:7">
      <c r="A124" s="13">
        <v>119</v>
      </c>
      <c r="B124" s="13" t="s">
        <v>214</v>
      </c>
      <c r="C124" s="13">
        <v>6500</v>
      </c>
      <c r="D124" s="13">
        <v>6500</v>
      </c>
      <c r="E124" s="13" t="s">
        <v>13</v>
      </c>
      <c r="F124" s="13" t="s">
        <v>156</v>
      </c>
      <c r="G124" s="13">
        <f t="shared" si="2"/>
        <v>0</v>
      </c>
    </row>
    <row r="125" s="2" customFormat="1" ht="38" customHeight="1" spans="1:7">
      <c r="A125" s="13">
        <v>120</v>
      </c>
      <c r="B125" s="13" t="s">
        <v>215</v>
      </c>
      <c r="C125" s="13">
        <v>9050</v>
      </c>
      <c r="D125" s="13">
        <v>9050</v>
      </c>
      <c r="E125" s="13" t="s">
        <v>22</v>
      </c>
      <c r="F125" s="13" t="s">
        <v>216</v>
      </c>
      <c r="G125" s="13">
        <f t="shared" si="2"/>
        <v>0</v>
      </c>
    </row>
    <row r="126" s="2" customFormat="1" ht="38" customHeight="1" spans="1:7">
      <c r="A126" s="13">
        <v>121</v>
      </c>
      <c r="B126" s="13" t="s">
        <v>217</v>
      </c>
      <c r="C126" s="13">
        <v>3150</v>
      </c>
      <c r="D126" s="13">
        <v>3150</v>
      </c>
      <c r="E126" s="13" t="s">
        <v>13</v>
      </c>
      <c r="F126" s="13" t="s">
        <v>125</v>
      </c>
      <c r="G126" s="13">
        <f t="shared" si="2"/>
        <v>0</v>
      </c>
    </row>
    <row r="127" s="2" customFormat="1" ht="38" customHeight="1" spans="1:7">
      <c r="A127" s="13">
        <v>122</v>
      </c>
      <c r="B127" s="13" t="s">
        <v>218</v>
      </c>
      <c r="C127" s="13">
        <v>12600</v>
      </c>
      <c r="D127" s="13">
        <v>12600</v>
      </c>
      <c r="E127" s="13" t="s">
        <v>101</v>
      </c>
      <c r="F127" s="13" t="s">
        <v>143</v>
      </c>
      <c r="G127" s="13">
        <f t="shared" si="2"/>
        <v>0</v>
      </c>
    </row>
    <row r="128" s="2" customFormat="1" ht="38" customHeight="1" spans="1:7">
      <c r="A128" s="13">
        <v>123</v>
      </c>
      <c r="B128" s="13" t="s">
        <v>219</v>
      </c>
      <c r="C128" s="13">
        <v>23900</v>
      </c>
      <c r="D128" s="13">
        <v>23900</v>
      </c>
      <c r="E128" s="13" t="s">
        <v>110</v>
      </c>
      <c r="F128" s="13" t="s">
        <v>111</v>
      </c>
      <c r="G128" s="13">
        <f t="shared" si="2"/>
        <v>0</v>
      </c>
    </row>
    <row r="129" s="2" customFormat="1" ht="38" customHeight="1" spans="1:7">
      <c r="A129" s="13">
        <v>124</v>
      </c>
      <c r="B129" s="13" t="s">
        <v>220</v>
      </c>
      <c r="C129" s="13">
        <v>12390</v>
      </c>
      <c r="D129" s="13">
        <v>12390</v>
      </c>
      <c r="E129" s="13" t="s">
        <v>87</v>
      </c>
      <c r="F129" s="13" t="s">
        <v>135</v>
      </c>
      <c r="G129" s="13">
        <f t="shared" si="2"/>
        <v>0</v>
      </c>
    </row>
    <row r="130" s="2" customFormat="1" ht="38" customHeight="1" spans="1:7">
      <c r="A130" s="13">
        <v>125</v>
      </c>
      <c r="B130" s="13" t="s">
        <v>221</v>
      </c>
      <c r="C130" s="13">
        <v>500</v>
      </c>
      <c r="D130" s="13">
        <v>500</v>
      </c>
      <c r="E130" s="13" t="s">
        <v>16</v>
      </c>
      <c r="F130" s="13" t="s">
        <v>17</v>
      </c>
      <c r="G130" s="13">
        <f t="shared" si="2"/>
        <v>0</v>
      </c>
    </row>
    <row r="131" s="2" customFormat="1" ht="38" customHeight="1" spans="1:7">
      <c r="A131" s="13">
        <v>126</v>
      </c>
      <c r="B131" s="13" t="s">
        <v>222</v>
      </c>
      <c r="C131" s="13">
        <f>19250+200+500</f>
        <v>19950</v>
      </c>
      <c r="D131" s="13">
        <f>19250+200+500</f>
        <v>19950</v>
      </c>
      <c r="E131" s="13" t="s">
        <v>128</v>
      </c>
      <c r="F131" s="13" t="s">
        <v>129</v>
      </c>
      <c r="G131" s="13">
        <f t="shared" si="2"/>
        <v>0</v>
      </c>
    </row>
    <row r="132" s="2" customFormat="1" ht="38" customHeight="1" spans="1:7">
      <c r="A132" s="13">
        <v>127</v>
      </c>
      <c r="B132" s="13" t="s">
        <v>223</v>
      </c>
      <c r="C132" s="13">
        <v>30180</v>
      </c>
      <c r="D132" s="13">
        <v>30180</v>
      </c>
      <c r="E132" s="13" t="s">
        <v>128</v>
      </c>
      <c r="F132" s="13" t="s">
        <v>224</v>
      </c>
      <c r="G132" s="13">
        <f t="shared" si="2"/>
        <v>0</v>
      </c>
    </row>
    <row r="133" s="2" customFormat="1" ht="38" customHeight="1" spans="1:7">
      <c r="A133" s="13">
        <v>128</v>
      </c>
      <c r="B133" s="13" t="s">
        <v>225</v>
      </c>
      <c r="C133" s="13">
        <f>21100+150000+70000</f>
        <v>241100</v>
      </c>
      <c r="D133" s="13">
        <f>21100+150000+70000</f>
        <v>241100</v>
      </c>
      <c r="E133" s="13" t="s">
        <v>13</v>
      </c>
      <c r="F133" s="13" t="s">
        <v>226</v>
      </c>
      <c r="G133" s="13">
        <f t="shared" si="2"/>
        <v>0</v>
      </c>
    </row>
    <row r="134" s="2" customFormat="1" ht="38" customHeight="1" spans="1:7">
      <c r="A134" s="13">
        <v>129</v>
      </c>
      <c r="B134" s="13" t="s">
        <v>227</v>
      </c>
      <c r="C134" s="13">
        <v>2900</v>
      </c>
      <c r="D134" s="13">
        <v>2900</v>
      </c>
      <c r="E134" s="13" t="s">
        <v>128</v>
      </c>
      <c r="F134" s="13" t="s">
        <v>129</v>
      </c>
      <c r="G134" s="13">
        <f t="shared" si="2"/>
        <v>0</v>
      </c>
    </row>
    <row r="135" s="2" customFormat="1" ht="38" customHeight="1" spans="1:7">
      <c r="A135" s="13">
        <v>130</v>
      </c>
      <c r="B135" s="13" t="s">
        <v>228</v>
      </c>
      <c r="C135" s="13">
        <v>1700</v>
      </c>
      <c r="D135" s="13">
        <v>1700</v>
      </c>
      <c r="E135" s="13" t="s">
        <v>107</v>
      </c>
      <c r="F135" s="13" t="s">
        <v>108</v>
      </c>
      <c r="G135" s="13">
        <f t="shared" si="2"/>
        <v>0</v>
      </c>
    </row>
    <row r="136" s="2" customFormat="1" ht="38" customHeight="1" spans="1:7">
      <c r="A136" s="13">
        <v>131</v>
      </c>
      <c r="B136" s="13" t="s">
        <v>229</v>
      </c>
      <c r="C136" s="13">
        <v>1310</v>
      </c>
      <c r="D136" s="13">
        <v>1310</v>
      </c>
      <c r="E136" s="13" t="s">
        <v>25</v>
      </c>
      <c r="F136" s="13" t="s">
        <v>26</v>
      </c>
      <c r="G136" s="13">
        <f t="shared" si="2"/>
        <v>0</v>
      </c>
    </row>
    <row r="137" s="2" customFormat="1" ht="38" customHeight="1" spans="1:7">
      <c r="A137" s="13">
        <v>132</v>
      </c>
      <c r="B137" s="13" t="s">
        <v>230</v>
      </c>
      <c r="C137" s="13">
        <v>3000</v>
      </c>
      <c r="D137" s="13">
        <v>3000</v>
      </c>
      <c r="E137" s="13" t="s">
        <v>96</v>
      </c>
      <c r="F137" s="13" t="s">
        <v>31</v>
      </c>
      <c r="G137" s="13">
        <f t="shared" si="2"/>
        <v>0</v>
      </c>
    </row>
    <row r="138" s="2" customFormat="1" ht="38" customHeight="1" spans="1:7">
      <c r="A138" s="13">
        <v>133</v>
      </c>
      <c r="B138" s="13" t="s">
        <v>231</v>
      </c>
      <c r="C138" s="13">
        <v>10800</v>
      </c>
      <c r="D138" s="13">
        <v>10800</v>
      </c>
      <c r="E138" s="13" t="s">
        <v>96</v>
      </c>
      <c r="F138" s="13" t="s">
        <v>31</v>
      </c>
      <c r="G138" s="13">
        <f t="shared" si="2"/>
        <v>0</v>
      </c>
    </row>
    <row r="139" s="2" customFormat="1" ht="38" customHeight="1" spans="1:7">
      <c r="A139" s="13">
        <v>134</v>
      </c>
      <c r="B139" s="13" t="s">
        <v>232</v>
      </c>
      <c r="C139" s="13">
        <v>700</v>
      </c>
      <c r="D139" s="13">
        <v>700</v>
      </c>
      <c r="E139" s="13" t="s">
        <v>128</v>
      </c>
      <c r="F139" s="13" t="s">
        <v>129</v>
      </c>
      <c r="G139" s="13">
        <f t="shared" si="2"/>
        <v>0</v>
      </c>
    </row>
    <row r="140" s="2" customFormat="1" ht="38" customHeight="1" spans="1:7">
      <c r="A140" s="13">
        <v>135</v>
      </c>
      <c r="B140" s="13" t="s">
        <v>233</v>
      </c>
      <c r="C140" s="13">
        <v>9700</v>
      </c>
      <c r="D140" s="13">
        <v>9700</v>
      </c>
      <c r="E140" s="13" t="s">
        <v>110</v>
      </c>
      <c r="F140" s="13" t="s">
        <v>234</v>
      </c>
      <c r="G140" s="13">
        <f t="shared" si="2"/>
        <v>0</v>
      </c>
    </row>
    <row r="141" s="2" customFormat="1" ht="38" customHeight="1" spans="1:7">
      <c r="A141" s="13">
        <v>136</v>
      </c>
      <c r="B141" s="13" t="s">
        <v>235</v>
      </c>
      <c r="C141" s="13">
        <v>11400</v>
      </c>
      <c r="D141" s="13">
        <v>11400</v>
      </c>
      <c r="E141" s="13" t="s">
        <v>13</v>
      </c>
      <c r="F141" s="13" t="s">
        <v>153</v>
      </c>
      <c r="G141" s="13">
        <f t="shared" si="2"/>
        <v>0</v>
      </c>
    </row>
    <row r="142" s="2" customFormat="1" ht="38" customHeight="1" spans="1:7">
      <c r="A142" s="13">
        <v>137</v>
      </c>
      <c r="B142" s="13" t="s">
        <v>236</v>
      </c>
      <c r="C142" s="13">
        <v>4650</v>
      </c>
      <c r="D142" s="13">
        <v>4650</v>
      </c>
      <c r="E142" s="13" t="s">
        <v>47</v>
      </c>
      <c r="F142" s="13" t="s">
        <v>97</v>
      </c>
      <c r="G142" s="13">
        <f t="shared" si="2"/>
        <v>0</v>
      </c>
    </row>
    <row r="143" s="2" customFormat="1" ht="38" customHeight="1" spans="1:7">
      <c r="A143" s="13">
        <v>138</v>
      </c>
      <c r="B143" s="17" t="s">
        <v>237</v>
      </c>
      <c r="C143" s="17">
        <v>1000000</v>
      </c>
      <c r="D143" s="13">
        <v>300000</v>
      </c>
      <c r="E143" s="13" t="s">
        <v>238</v>
      </c>
      <c r="F143" s="13" t="s">
        <v>239</v>
      </c>
      <c r="G143" s="17">
        <v>0</v>
      </c>
    </row>
    <row r="144" s="2" customFormat="1" ht="38" customHeight="1" spans="1:7">
      <c r="A144" s="13">
        <v>139</v>
      </c>
      <c r="B144" s="19"/>
      <c r="C144" s="19"/>
      <c r="D144" s="13">
        <v>200000</v>
      </c>
      <c r="E144" s="13" t="s">
        <v>240</v>
      </c>
      <c r="F144" s="13" t="s">
        <v>153</v>
      </c>
      <c r="G144" s="19"/>
    </row>
    <row r="145" s="2" customFormat="1" ht="38" customHeight="1" spans="1:7">
      <c r="A145" s="13">
        <v>140</v>
      </c>
      <c r="B145" s="19"/>
      <c r="C145" s="19"/>
      <c r="D145" s="13">
        <v>200000</v>
      </c>
      <c r="E145" s="13" t="s">
        <v>241</v>
      </c>
      <c r="F145" s="13" t="s">
        <v>242</v>
      </c>
      <c r="G145" s="19"/>
    </row>
    <row r="146" s="2" customFormat="1" ht="38" customHeight="1" spans="1:7">
      <c r="A146" s="13">
        <v>141</v>
      </c>
      <c r="B146" s="18"/>
      <c r="C146" s="18"/>
      <c r="D146" s="13">
        <v>300000</v>
      </c>
      <c r="E146" s="13" t="s">
        <v>243</v>
      </c>
      <c r="F146" s="13" t="s">
        <v>244</v>
      </c>
      <c r="G146" s="18"/>
    </row>
    <row r="147" s="2" customFormat="1" ht="38" customHeight="1" spans="1:7">
      <c r="A147" s="13">
        <v>142</v>
      </c>
      <c r="B147" s="13" t="s">
        <v>245</v>
      </c>
      <c r="C147" s="13">
        <v>4900</v>
      </c>
      <c r="D147" s="13">
        <v>4900</v>
      </c>
      <c r="E147" s="13" t="s">
        <v>47</v>
      </c>
      <c r="F147" s="13" t="s">
        <v>97</v>
      </c>
      <c r="G147" s="13">
        <f t="shared" ref="G147:G153" si="3">C147-D147</f>
        <v>0</v>
      </c>
    </row>
    <row r="148" s="2" customFormat="1" ht="38" customHeight="1" spans="1:7">
      <c r="A148" s="13">
        <v>143</v>
      </c>
      <c r="B148" s="13" t="s">
        <v>246</v>
      </c>
      <c r="C148" s="13">
        <f>24180+100+100</f>
        <v>24380</v>
      </c>
      <c r="D148" s="13">
        <v>24380</v>
      </c>
      <c r="E148" s="13" t="s">
        <v>51</v>
      </c>
      <c r="F148" s="13" t="s">
        <v>141</v>
      </c>
      <c r="G148" s="13">
        <f t="shared" si="3"/>
        <v>0</v>
      </c>
    </row>
    <row r="149" s="2" customFormat="1" ht="38" customHeight="1" spans="1:7">
      <c r="A149" s="13">
        <v>144</v>
      </c>
      <c r="B149" s="13" t="s">
        <v>247</v>
      </c>
      <c r="C149" s="13">
        <v>1800</v>
      </c>
      <c r="D149" s="13">
        <v>1800</v>
      </c>
      <c r="E149" s="13" t="s">
        <v>107</v>
      </c>
      <c r="F149" s="13" t="s">
        <v>108</v>
      </c>
      <c r="G149" s="13">
        <f t="shared" si="3"/>
        <v>0</v>
      </c>
    </row>
    <row r="150" s="2" customFormat="1" ht="38" customHeight="1" spans="1:7">
      <c r="A150" s="13">
        <v>145</v>
      </c>
      <c r="B150" s="13" t="s">
        <v>248</v>
      </c>
      <c r="C150" s="13">
        <v>1400</v>
      </c>
      <c r="D150" s="13">
        <v>300</v>
      </c>
      <c r="E150" s="13" t="s">
        <v>96</v>
      </c>
      <c r="F150" s="13" t="s">
        <v>31</v>
      </c>
      <c r="G150" s="13">
        <f t="shared" si="3"/>
        <v>1100</v>
      </c>
    </row>
    <row r="151" s="2" customFormat="1" ht="38" customHeight="1" spans="1:7">
      <c r="A151" s="13">
        <v>146</v>
      </c>
      <c r="B151" s="13" t="s">
        <v>249</v>
      </c>
      <c r="C151" s="13">
        <v>2200</v>
      </c>
      <c r="D151" s="13">
        <v>2200</v>
      </c>
      <c r="E151" s="13" t="s">
        <v>250</v>
      </c>
      <c r="F151" s="13" t="s">
        <v>251</v>
      </c>
      <c r="G151" s="13">
        <f t="shared" si="3"/>
        <v>0</v>
      </c>
    </row>
    <row r="152" s="2" customFormat="1" ht="38" customHeight="1" spans="1:7">
      <c r="A152" s="13">
        <v>147</v>
      </c>
      <c r="B152" s="13" t="s">
        <v>252</v>
      </c>
      <c r="C152" s="13">
        <v>5456</v>
      </c>
      <c r="D152" s="13">
        <v>5456</v>
      </c>
      <c r="E152" s="13" t="s">
        <v>33</v>
      </c>
      <c r="F152" s="13" t="s">
        <v>34</v>
      </c>
      <c r="G152" s="13">
        <f t="shared" si="3"/>
        <v>0</v>
      </c>
    </row>
    <row r="153" s="2" customFormat="1" ht="38" customHeight="1" spans="1:7">
      <c r="A153" s="13">
        <v>148</v>
      </c>
      <c r="B153" s="13" t="s">
        <v>253</v>
      </c>
      <c r="C153" s="13">
        <v>3250</v>
      </c>
      <c r="D153" s="13">
        <v>3250</v>
      </c>
      <c r="E153" s="13" t="s">
        <v>87</v>
      </c>
      <c r="F153" s="13" t="s">
        <v>254</v>
      </c>
      <c r="G153" s="13">
        <f t="shared" si="3"/>
        <v>0</v>
      </c>
    </row>
    <row r="154" s="2" customFormat="1" ht="38" customHeight="1" spans="1:7">
      <c r="A154" s="13">
        <v>149</v>
      </c>
      <c r="B154" s="17" t="s">
        <v>255</v>
      </c>
      <c r="C154" s="17">
        <f>3000+5900</f>
        <v>8900</v>
      </c>
      <c r="D154" s="13">
        <v>6700</v>
      </c>
      <c r="E154" s="13" t="s">
        <v>96</v>
      </c>
      <c r="F154" s="13" t="s">
        <v>256</v>
      </c>
      <c r="G154" s="17">
        <f>C154-D154-D155</f>
        <v>0</v>
      </c>
    </row>
    <row r="155" s="2" customFormat="1" ht="38" customHeight="1" spans="1:7">
      <c r="A155" s="13">
        <v>150</v>
      </c>
      <c r="B155" s="18"/>
      <c r="C155" s="18"/>
      <c r="D155" s="13">
        <v>2200</v>
      </c>
      <c r="E155" s="13" t="s">
        <v>107</v>
      </c>
      <c r="F155" s="13" t="s">
        <v>256</v>
      </c>
      <c r="G155" s="18"/>
    </row>
    <row r="156" s="2" customFormat="1" ht="38" customHeight="1" spans="1:7">
      <c r="A156" s="13">
        <v>151</v>
      </c>
      <c r="B156" s="13" t="s">
        <v>257</v>
      </c>
      <c r="C156" s="13">
        <v>1600</v>
      </c>
      <c r="D156" s="13">
        <v>1600</v>
      </c>
      <c r="E156" s="13" t="s">
        <v>250</v>
      </c>
      <c r="F156" s="13" t="s">
        <v>258</v>
      </c>
      <c r="G156" s="13">
        <f t="shared" ref="G156:G163" si="4">C156-D156</f>
        <v>0</v>
      </c>
    </row>
    <row r="157" s="2" customFormat="1" ht="38" customHeight="1" spans="1:7">
      <c r="A157" s="13">
        <v>152</v>
      </c>
      <c r="B157" s="13" t="s">
        <v>259</v>
      </c>
      <c r="C157" s="13">
        <v>2420</v>
      </c>
      <c r="D157" s="13">
        <v>2420</v>
      </c>
      <c r="E157" s="13" t="s">
        <v>30</v>
      </c>
      <c r="F157" s="13" t="s">
        <v>31</v>
      </c>
      <c r="G157" s="13">
        <f t="shared" si="4"/>
        <v>0</v>
      </c>
    </row>
    <row r="158" s="2" customFormat="1" ht="38" customHeight="1" spans="1:7">
      <c r="A158" s="13">
        <v>153</v>
      </c>
      <c r="B158" s="13" t="s">
        <v>260</v>
      </c>
      <c r="C158" s="13">
        <v>1300</v>
      </c>
      <c r="D158" s="13">
        <v>1300</v>
      </c>
      <c r="E158" s="13" t="s">
        <v>87</v>
      </c>
      <c r="F158" s="13" t="s">
        <v>254</v>
      </c>
      <c r="G158" s="13">
        <f t="shared" si="4"/>
        <v>0</v>
      </c>
    </row>
    <row r="159" s="2" customFormat="1" ht="38" customHeight="1" spans="1:7">
      <c r="A159" s="13">
        <v>154</v>
      </c>
      <c r="B159" s="13" t="s">
        <v>261</v>
      </c>
      <c r="C159" s="13">
        <v>7450</v>
      </c>
      <c r="D159" s="13">
        <v>7450</v>
      </c>
      <c r="E159" s="13" t="s">
        <v>30</v>
      </c>
      <c r="F159" s="13" t="s">
        <v>123</v>
      </c>
      <c r="G159" s="13">
        <f t="shared" si="4"/>
        <v>0</v>
      </c>
    </row>
    <row r="160" s="2" customFormat="1" ht="38" customHeight="1" spans="1:7">
      <c r="A160" s="13">
        <v>155</v>
      </c>
      <c r="B160" s="13" t="s">
        <v>262</v>
      </c>
      <c r="C160" s="13">
        <v>13100</v>
      </c>
      <c r="D160" s="13">
        <v>13100</v>
      </c>
      <c r="E160" s="13" t="s">
        <v>16</v>
      </c>
      <c r="F160" s="13" t="s">
        <v>263</v>
      </c>
      <c r="G160" s="13">
        <f t="shared" si="4"/>
        <v>0</v>
      </c>
    </row>
    <row r="161" s="2" customFormat="1" ht="38" customHeight="1" spans="1:7">
      <c r="A161" s="13">
        <v>156</v>
      </c>
      <c r="B161" s="13" t="s">
        <v>264</v>
      </c>
      <c r="C161" s="13">
        <v>2770</v>
      </c>
      <c r="D161" s="13">
        <v>2770</v>
      </c>
      <c r="E161" s="13" t="s">
        <v>77</v>
      </c>
      <c r="F161" s="13" t="s">
        <v>23</v>
      </c>
      <c r="G161" s="13">
        <f t="shared" si="4"/>
        <v>0</v>
      </c>
    </row>
    <row r="162" s="2" customFormat="1" ht="38" customHeight="1" spans="1:7">
      <c r="A162" s="13">
        <v>157</v>
      </c>
      <c r="B162" s="13" t="s">
        <v>265</v>
      </c>
      <c r="C162" s="13">
        <v>12490</v>
      </c>
      <c r="D162" s="13">
        <v>12490</v>
      </c>
      <c r="E162" s="13" t="s">
        <v>51</v>
      </c>
      <c r="F162" s="13" t="s">
        <v>266</v>
      </c>
      <c r="G162" s="13">
        <f t="shared" si="4"/>
        <v>0</v>
      </c>
    </row>
    <row r="163" s="2" customFormat="1" ht="38" customHeight="1" spans="1:7">
      <c r="A163" s="13">
        <v>158</v>
      </c>
      <c r="B163" s="13" t="s">
        <v>267</v>
      </c>
      <c r="C163" s="13">
        <v>2100</v>
      </c>
      <c r="D163" s="13">
        <v>2100</v>
      </c>
      <c r="E163" s="13" t="s">
        <v>107</v>
      </c>
      <c r="F163" s="13" t="s">
        <v>268</v>
      </c>
      <c r="G163" s="13">
        <f t="shared" si="4"/>
        <v>0</v>
      </c>
    </row>
    <row r="164" s="2" customFormat="1" ht="38" customHeight="1" spans="1:7">
      <c r="A164" s="13">
        <v>159</v>
      </c>
      <c r="B164" s="17" t="s">
        <v>269</v>
      </c>
      <c r="C164" s="17">
        <f>4600+800</f>
        <v>5400</v>
      </c>
      <c r="D164" s="13">
        <v>2700</v>
      </c>
      <c r="E164" s="13" t="s">
        <v>107</v>
      </c>
      <c r="F164" s="13" t="s">
        <v>270</v>
      </c>
      <c r="G164" s="17">
        <f>C164-D164-D165</f>
        <v>0</v>
      </c>
    </row>
    <row r="165" s="2" customFormat="1" ht="38" customHeight="1" spans="1:7">
      <c r="A165" s="13">
        <v>160</v>
      </c>
      <c r="B165" s="18"/>
      <c r="C165" s="18"/>
      <c r="D165" s="13">
        <v>2700</v>
      </c>
      <c r="E165" s="13" t="s">
        <v>16</v>
      </c>
      <c r="F165" s="13" t="s">
        <v>271</v>
      </c>
      <c r="G165" s="18"/>
    </row>
    <row r="166" s="2" customFormat="1" ht="38" customHeight="1" spans="1:7">
      <c r="A166" s="13">
        <v>161</v>
      </c>
      <c r="B166" s="17" t="s">
        <v>272</v>
      </c>
      <c r="C166" s="17">
        <v>31000</v>
      </c>
      <c r="D166" s="13">
        <v>7000</v>
      </c>
      <c r="E166" s="13" t="s">
        <v>273</v>
      </c>
      <c r="F166" s="13" t="s">
        <v>274</v>
      </c>
      <c r="G166" s="17">
        <f>C166-D166-D167-D168-D169</f>
        <v>0</v>
      </c>
    </row>
    <row r="167" s="2" customFormat="1" ht="38" customHeight="1" spans="1:7">
      <c r="A167" s="13">
        <v>162</v>
      </c>
      <c r="B167" s="19"/>
      <c r="C167" s="19"/>
      <c r="D167" s="13">
        <v>10800</v>
      </c>
      <c r="E167" s="13" t="s">
        <v>275</v>
      </c>
      <c r="F167" s="13" t="s">
        <v>276</v>
      </c>
      <c r="G167" s="19"/>
    </row>
    <row r="168" s="2" customFormat="1" ht="38" customHeight="1" spans="1:7">
      <c r="A168" s="13">
        <v>163</v>
      </c>
      <c r="B168" s="19"/>
      <c r="C168" s="19"/>
      <c r="D168" s="13">
        <v>6000</v>
      </c>
      <c r="E168" s="13" t="s">
        <v>25</v>
      </c>
      <c r="F168" s="13" t="s">
        <v>277</v>
      </c>
      <c r="G168" s="19"/>
    </row>
    <row r="169" s="2" customFormat="1" ht="38" customHeight="1" spans="1:7">
      <c r="A169" s="13">
        <v>164</v>
      </c>
      <c r="B169" s="18"/>
      <c r="C169" s="18"/>
      <c r="D169" s="13">
        <v>7200</v>
      </c>
      <c r="E169" s="13" t="s">
        <v>51</v>
      </c>
      <c r="F169" s="13" t="s">
        <v>278</v>
      </c>
      <c r="G169" s="18"/>
    </row>
    <row r="170" s="2" customFormat="1" ht="38" customHeight="1" spans="1:7">
      <c r="A170" s="13">
        <v>165</v>
      </c>
      <c r="B170" s="13" t="s">
        <v>279</v>
      </c>
      <c r="C170" s="13">
        <v>52780</v>
      </c>
      <c r="D170" s="13">
        <v>44480</v>
      </c>
      <c r="E170" s="13" t="s">
        <v>110</v>
      </c>
      <c r="F170" s="13" t="s">
        <v>280</v>
      </c>
      <c r="G170" s="13">
        <f t="shared" ref="G170:G173" si="5">C170-D170</f>
        <v>8300</v>
      </c>
    </row>
    <row r="171" s="2" customFormat="1" ht="38" customHeight="1" spans="1:7">
      <c r="A171" s="13">
        <v>166</v>
      </c>
      <c r="B171" s="13" t="s">
        <v>281</v>
      </c>
      <c r="C171" s="13">
        <f>48119.3+10</f>
        <v>48129.3</v>
      </c>
      <c r="D171" s="13">
        <f>19800+18129.3</f>
        <v>37929.3</v>
      </c>
      <c r="E171" s="13" t="s">
        <v>25</v>
      </c>
      <c r="F171" s="13" t="s">
        <v>282</v>
      </c>
      <c r="G171" s="13">
        <f t="shared" si="5"/>
        <v>10200</v>
      </c>
    </row>
    <row r="172" s="2" customFormat="1" ht="38" customHeight="1" spans="1:7">
      <c r="A172" s="13">
        <v>167</v>
      </c>
      <c r="B172" s="13" t="s">
        <v>283</v>
      </c>
      <c r="C172" s="13">
        <v>1500</v>
      </c>
      <c r="D172" s="13">
        <v>1500</v>
      </c>
      <c r="E172" s="13" t="s">
        <v>107</v>
      </c>
      <c r="F172" s="13" t="s">
        <v>108</v>
      </c>
      <c r="G172" s="13">
        <f t="shared" si="5"/>
        <v>0</v>
      </c>
    </row>
    <row r="173" s="2" customFormat="1" ht="38" customHeight="1" spans="1:7">
      <c r="A173" s="13">
        <v>168</v>
      </c>
      <c r="B173" s="13" t="s">
        <v>284</v>
      </c>
      <c r="C173" s="13">
        <f>50959+50</f>
        <v>51009</v>
      </c>
      <c r="D173" s="13">
        <v>51009</v>
      </c>
      <c r="E173" s="13" t="s">
        <v>47</v>
      </c>
      <c r="F173" s="13" t="s">
        <v>48</v>
      </c>
      <c r="G173" s="13">
        <f t="shared" si="5"/>
        <v>0</v>
      </c>
    </row>
    <row r="174" s="2" customFormat="1" ht="38" customHeight="1" spans="1:7">
      <c r="A174" s="13">
        <v>169</v>
      </c>
      <c r="B174" s="17" t="s">
        <v>285</v>
      </c>
      <c r="C174" s="17">
        <f>31300+20000+10000+300</f>
        <v>61600</v>
      </c>
      <c r="D174" s="13">
        <v>5000</v>
      </c>
      <c r="E174" s="13" t="s">
        <v>13</v>
      </c>
      <c r="F174" s="13" t="s">
        <v>286</v>
      </c>
      <c r="G174" s="17">
        <f>C174-D174-D175-D176</f>
        <v>46600</v>
      </c>
    </row>
    <row r="175" s="2" customFormat="1" ht="38" customHeight="1" spans="1:7">
      <c r="A175" s="13">
        <v>170</v>
      </c>
      <c r="B175" s="19"/>
      <c r="C175" s="19"/>
      <c r="D175" s="13">
        <v>5000</v>
      </c>
      <c r="E175" s="13" t="s">
        <v>115</v>
      </c>
      <c r="F175" s="13" t="s">
        <v>287</v>
      </c>
      <c r="G175" s="19"/>
    </row>
    <row r="176" s="2" customFormat="1" ht="38" customHeight="1" spans="1:7">
      <c r="A176" s="13">
        <v>171</v>
      </c>
      <c r="B176" s="18"/>
      <c r="C176" s="18"/>
      <c r="D176" s="13">
        <v>5000</v>
      </c>
      <c r="E176" s="13" t="s">
        <v>115</v>
      </c>
      <c r="F176" s="13" t="s">
        <v>288</v>
      </c>
      <c r="G176" s="18"/>
    </row>
    <row r="177" s="2" customFormat="1" ht="38" customHeight="1" spans="1:7">
      <c r="A177" s="13">
        <v>172</v>
      </c>
      <c r="B177" s="13" t="s">
        <v>289</v>
      </c>
      <c r="C177" s="13">
        <v>11740</v>
      </c>
      <c r="D177" s="13">
        <v>11740</v>
      </c>
      <c r="E177" s="13" t="s">
        <v>22</v>
      </c>
      <c r="F177" s="13" t="s">
        <v>290</v>
      </c>
      <c r="G177" s="13">
        <f>C177-D177</f>
        <v>0</v>
      </c>
    </row>
    <row r="178" s="2" customFormat="1" ht="38" customHeight="1" spans="1:7">
      <c r="A178" s="13">
        <v>173</v>
      </c>
      <c r="B178" s="17" t="s">
        <v>291</v>
      </c>
      <c r="C178" s="17">
        <v>11300</v>
      </c>
      <c r="D178" s="13">
        <f>4300</f>
        <v>4300</v>
      </c>
      <c r="E178" s="13" t="s">
        <v>22</v>
      </c>
      <c r="F178" s="13" t="s">
        <v>292</v>
      </c>
      <c r="G178" s="17">
        <v>0</v>
      </c>
    </row>
    <row r="179" s="2" customFormat="1" ht="38" customHeight="1" spans="1:7">
      <c r="A179" s="13">
        <v>174</v>
      </c>
      <c r="B179" s="19"/>
      <c r="C179" s="19"/>
      <c r="D179" s="13">
        <v>2000</v>
      </c>
      <c r="E179" s="13" t="s">
        <v>293</v>
      </c>
      <c r="F179" s="13" t="s">
        <v>294</v>
      </c>
      <c r="G179" s="19"/>
    </row>
    <row r="180" s="2" customFormat="1" ht="38" customHeight="1" spans="1:7">
      <c r="A180" s="13">
        <v>175</v>
      </c>
      <c r="B180" s="18"/>
      <c r="C180" s="18"/>
      <c r="D180" s="13">
        <v>5000</v>
      </c>
      <c r="E180" s="13" t="s">
        <v>110</v>
      </c>
      <c r="F180" s="13" t="s">
        <v>295</v>
      </c>
      <c r="G180" s="18"/>
    </row>
    <row r="181" s="2" customFormat="1" ht="38" customHeight="1" spans="1:7">
      <c r="A181" s="13">
        <v>176</v>
      </c>
      <c r="B181" s="17" t="s">
        <v>296</v>
      </c>
      <c r="C181" s="17">
        <v>10637</v>
      </c>
      <c r="D181" s="13">
        <v>5637</v>
      </c>
      <c r="E181" s="13" t="s">
        <v>297</v>
      </c>
      <c r="F181" s="13" t="s">
        <v>298</v>
      </c>
      <c r="G181" s="17">
        <f>C181-D181-D182</f>
        <v>0</v>
      </c>
    </row>
    <row r="182" s="2" customFormat="1" ht="38" customHeight="1" spans="1:7">
      <c r="A182" s="13">
        <v>177</v>
      </c>
      <c r="B182" s="18"/>
      <c r="C182" s="18"/>
      <c r="D182" s="13">
        <v>5000</v>
      </c>
      <c r="E182" s="13" t="s">
        <v>22</v>
      </c>
      <c r="F182" s="13" t="s">
        <v>298</v>
      </c>
      <c r="G182" s="18"/>
    </row>
    <row r="183" s="2" customFormat="1" ht="38" customHeight="1" spans="1:7">
      <c r="A183" s="13">
        <v>178</v>
      </c>
      <c r="B183" s="19" t="s">
        <v>299</v>
      </c>
      <c r="C183" s="19">
        <f>500+14050</f>
        <v>14550</v>
      </c>
      <c r="D183" s="13">
        <v>2138</v>
      </c>
      <c r="E183" s="13" t="s">
        <v>67</v>
      </c>
      <c r="F183" s="13" t="s">
        <v>79</v>
      </c>
      <c r="G183" s="19">
        <f>C183-D183-D184-D185-D186</f>
        <v>0</v>
      </c>
    </row>
    <row r="184" s="2" customFormat="1" ht="38" customHeight="1" spans="1:7">
      <c r="A184" s="13">
        <v>179</v>
      </c>
      <c r="B184" s="19"/>
      <c r="C184" s="19"/>
      <c r="D184" s="13">
        <v>4138</v>
      </c>
      <c r="E184" s="13" t="s">
        <v>300</v>
      </c>
      <c r="F184" s="13" t="s">
        <v>79</v>
      </c>
      <c r="G184" s="19"/>
    </row>
    <row r="185" s="2" customFormat="1" ht="38" customHeight="1" spans="1:7">
      <c r="A185" s="13">
        <v>180</v>
      </c>
      <c r="B185" s="19"/>
      <c r="C185" s="19"/>
      <c r="D185" s="13">
        <v>4137</v>
      </c>
      <c r="E185" s="13" t="s">
        <v>51</v>
      </c>
      <c r="F185" s="13" t="s">
        <v>79</v>
      </c>
      <c r="G185" s="19"/>
    </row>
    <row r="186" s="2" customFormat="1" ht="38" customHeight="1" spans="1:7">
      <c r="A186" s="13">
        <v>181</v>
      </c>
      <c r="B186" s="18"/>
      <c r="C186" s="18"/>
      <c r="D186" s="13">
        <v>4137</v>
      </c>
      <c r="E186" s="13" t="s">
        <v>301</v>
      </c>
      <c r="F186" s="13" t="s">
        <v>79</v>
      </c>
      <c r="G186" s="18"/>
    </row>
    <row r="187" s="2" customFormat="1" ht="38" customHeight="1" spans="1:7">
      <c r="A187" s="13">
        <v>182</v>
      </c>
      <c r="B187" s="13" t="s">
        <v>302</v>
      </c>
      <c r="C187" s="13">
        <v>3030</v>
      </c>
      <c r="D187" s="13">
        <v>3030</v>
      </c>
      <c r="E187" s="13" t="s">
        <v>107</v>
      </c>
      <c r="F187" s="13" t="s">
        <v>108</v>
      </c>
      <c r="G187" s="13">
        <f t="shared" ref="G187:G191" si="6">C187-D187</f>
        <v>0</v>
      </c>
    </row>
    <row r="188" s="2" customFormat="1" ht="38" customHeight="1" spans="1:7">
      <c r="A188" s="13">
        <v>183</v>
      </c>
      <c r="B188" s="13" t="s">
        <v>223</v>
      </c>
      <c r="C188" s="13">
        <v>152000</v>
      </c>
      <c r="D188" s="13">
        <v>152000</v>
      </c>
      <c r="E188" s="13" t="s">
        <v>128</v>
      </c>
      <c r="F188" s="13" t="s">
        <v>303</v>
      </c>
      <c r="G188" s="13">
        <f t="shared" si="6"/>
        <v>0</v>
      </c>
    </row>
    <row r="189" s="2" customFormat="1" ht="38" customHeight="1" spans="1:7">
      <c r="A189" s="13">
        <v>184</v>
      </c>
      <c r="B189" s="13" t="s">
        <v>304</v>
      </c>
      <c r="C189" s="13">
        <v>16756.8</v>
      </c>
      <c r="D189" s="13">
        <v>13500</v>
      </c>
      <c r="E189" s="13" t="s">
        <v>110</v>
      </c>
      <c r="F189" s="13" t="s">
        <v>280</v>
      </c>
      <c r="G189" s="13">
        <f t="shared" si="6"/>
        <v>3256.8</v>
      </c>
    </row>
    <row r="190" s="2" customFormat="1" ht="38" customHeight="1" spans="1:7">
      <c r="A190" s="13">
        <v>185</v>
      </c>
      <c r="B190" s="13" t="s">
        <v>305</v>
      </c>
      <c r="C190" s="13">
        <v>10719.76</v>
      </c>
      <c r="D190" s="13">
        <v>10719.76</v>
      </c>
      <c r="E190" s="13" t="s">
        <v>25</v>
      </c>
      <c r="F190" s="13" t="s">
        <v>306</v>
      </c>
      <c r="G190" s="13">
        <f t="shared" si="6"/>
        <v>0</v>
      </c>
    </row>
    <row r="191" s="2" customFormat="1" ht="38" customHeight="1" spans="1:7">
      <c r="A191" s="13">
        <v>186</v>
      </c>
      <c r="B191" s="13" t="s">
        <v>307</v>
      </c>
      <c r="C191" s="13">
        <v>5500</v>
      </c>
      <c r="D191" s="13">
        <v>5500</v>
      </c>
      <c r="E191" s="13" t="s">
        <v>110</v>
      </c>
      <c r="F191" s="13" t="s">
        <v>308</v>
      </c>
      <c r="G191" s="13">
        <f t="shared" si="6"/>
        <v>0</v>
      </c>
    </row>
    <row r="192" s="2" customFormat="1" ht="38" customHeight="1" spans="1:7">
      <c r="A192" s="13">
        <v>187</v>
      </c>
      <c r="B192" s="17" t="s">
        <v>309</v>
      </c>
      <c r="C192" s="17">
        <f>7350+800+800</f>
        <v>8950</v>
      </c>
      <c r="D192" s="13">
        <v>4475</v>
      </c>
      <c r="E192" s="13" t="s">
        <v>107</v>
      </c>
      <c r="F192" s="13" t="s">
        <v>310</v>
      </c>
      <c r="G192" s="17">
        <v>0</v>
      </c>
    </row>
    <row r="193" s="2" customFormat="1" ht="38" customHeight="1" spans="1:7">
      <c r="A193" s="13">
        <v>188</v>
      </c>
      <c r="B193" s="18"/>
      <c r="C193" s="18"/>
      <c r="D193" s="13">
        <v>4475</v>
      </c>
      <c r="E193" s="13" t="s">
        <v>96</v>
      </c>
      <c r="F193" s="13" t="s">
        <v>311</v>
      </c>
      <c r="G193" s="18"/>
    </row>
    <row r="194" s="2" customFormat="1" ht="38" customHeight="1" spans="1:7">
      <c r="A194" s="13">
        <v>189</v>
      </c>
      <c r="B194" s="13" t="s">
        <v>312</v>
      </c>
      <c r="C194" s="13">
        <v>9111</v>
      </c>
      <c r="D194" s="13">
        <v>9111</v>
      </c>
      <c r="E194" s="13" t="s">
        <v>30</v>
      </c>
      <c r="F194" s="13" t="s">
        <v>313</v>
      </c>
      <c r="G194" s="13">
        <f t="shared" ref="G194:G204" si="7">C194-D194</f>
        <v>0</v>
      </c>
    </row>
    <row r="195" s="2" customFormat="1" ht="38" customHeight="1" spans="1:7">
      <c r="A195" s="13">
        <v>190</v>
      </c>
      <c r="B195" s="13" t="s">
        <v>314</v>
      </c>
      <c r="C195" s="13">
        <v>4100</v>
      </c>
      <c r="D195" s="13">
        <v>4100</v>
      </c>
      <c r="E195" s="13" t="s">
        <v>115</v>
      </c>
      <c r="F195" s="13" t="s">
        <v>116</v>
      </c>
      <c r="G195" s="13">
        <f t="shared" si="7"/>
        <v>0</v>
      </c>
    </row>
    <row r="196" s="2" customFormat="1" ht="38" customHeight="1" spans="1:7">
      <c r="A196" s="13">
        <v>191</v>
      </c>
      <c r="B196" s="13" t="s">
        <v>315</v>
      </c>
      <c r="C196" s="13">
        <v>11357.9</v>
      </c>
      <c r="D196" s="13">
        <v>11357.9</v>
      </c>
      <c r="E196" s="13" t="s">
        <v>47</v>
      </c>
      <c r="F196" s="13" t="s">
        <v>316</v>
      </c>
      <c r="G196" s="13">
        <f t="shared" si="7"/>
        <v>0</v>
      </c>
    </row>
    <row r="197" s="2" customFormat="1" ht="38" customHeight="1" spans="1:7">
      <c r="A197" s="13">
        <v>192</v>
      </c>
      <c r="B197" s="13" t="s">
        <v>317</v>
      </c>
      <c r="C197" s="13">
        <f>15690+25</f>
        <v>15715</v>
      </c>
      <c r="D197" s="13">
        <f>15690+25</f>
        <v>15715</v>
      </c>
      <c r="E197" s="13" t="s">
        <v>134</v>
      </c>
      <c r="F197" s="13" t="s">
        <v>88</v>
      </c>
      <c r="G197" s="13">
        <f t="shared" si="7"/>
        <v>0</v>
      </c>
    </row>
    <row r="198" s="2" customFormat="1" ht="38" customHeight="1" spans="1:7">
      <c r="A198" s="13">
        <v>193</v>
      </c>
      <c r="B198" s="13" t="s">
        <v>318</v>
      </c>
      <c r="C198" s="13">
        <v>8975</v>
      </c>
      <c r="D198" s="13">
        <v>8975</v>
      </c>
      <c r="E198" s="13" t="s">
        <v>13</v>
      </c>
      <c r="F198" s="13" t="s">
        <v>319</v>
      </c>
      <c r="G198" s="13">
        <f t="shared" si="7"/>
        <v>0</v>
      </c>
    </row>
    <row r="199" s="2" customFormat="1" ht="38" customHeight="1" spans="1:7">
      <c r="A199" s="13">
        <v>194</v>
      </c>
      <c r="B199" s="13" t="s">
        <v>320</v>
      </c>
      <c r="C199" s="13">
        <v>8870</v>
      </c>
      <c r="D199" s="13">
        <v>8870</v>
      </c>
      <c r="E199" s="13" t="s">
        <v>101</v>
      </c>
      <c r="F199" s="13" t="s">
        <v>321</v>
      </c>
      <c r="G199" s="13">
        <f t="shared" si="7"/>
        <v>0</v>
      </c>
    </row>
    <row r="200" s="2" customFormat="1" ht="93.6" spans="1:7">
      <c r="A200" s="13">
        <v>195</v>
      </c>
      <c r="B200" s="13" t="s">
        <v>322</v>
      </c>
      <c r="C200" s="13">
        <v>1000000</v>
      </c>
      <c r="D200" s="13">
        <f>160000+95000+75000+70000+60000+35000+21000+10000+300000+54000+20000</f>
        <v>900000</v>
      </c>
      <c r="E200" s="13" t="s">
        <v>323</v>
      </c>
      <c r="F200" s="13" t="s">
        <v>324</v>
      </c>
      <c r="G200" s="13">
        <f t="shared" si="7"/>
        <v>100000</v>
      </c>
    </row>
    <row r="201" s="2" customFormat="1" ht="38" customHeight="1" spans="1:7">
      <c r="A201" s="13">
        <v>196</v>
      </c>
      <c r="B201" s="13" t="s">
        <v>325</v>
      </c>
      <c r="C201" s="13">
        <v>15573</v>
      </c>
      <c r="D201" s="13">
        <v>15573</v>
      </c>
      <c r="E201" s="13" t="s">
        <v>87</v>
      </c>
      <c r="F201" s="13" t="s">
        <v>121</v>
      </c>
      <c r="G201" s="13">
        <f t="shared" si="7"/>
        <v>0</v>
      </c>
    </row>
    <row r="202" s="2" customFormat="1" ht="38" customHeight="1" spans="1:7">
      <c r="A202" s="13">
        <v>197</v>
      </c>
      <c r="B202" s="13" t="s">
        <v>326</v>
      </c>
      <c r="C202" s="13">
        <v>7000</v>
      </c>
      <c r="D202" s="13">
        <v>7000</v>
      </c>
      <c r="E202" s="13" t="s">
        <v>16</v>
      </c>
      <c r="F202" s="13" t="s">
        <v>174</v>
      </c>
      <c r="G202" s="13">
        <f t="shared" si="7"/>
        <v>0</v>
      </c>
    </row>
    <row r="203" s="2" customFormat="1" ht="38" customHeight="1" spans="1:7">
      <c r="A203" s="13">
        <v>198</v>
      </c>
      <c r="B203" s="13" t="s">
        <v>327</v>
      </c>
      <c r="C203" s="13">
        <v>16741</v>
      </c>
      <c r="D203" s="13">
        <v>16741</v>
      </c>
      <c r="E203" s="13" t="s">
        <v>110</v>
      </c>
      <c r="F203" s="13" t="s">
        <v>328</v>
      </c>
      <c r="G203" s="13">
        <f t="shared" si="7"/>
        <v>0</v>
      </c>
    </row>
    <row r="204" s="2" customFormat="1" ht="38" customHeight="1" spans="1:7">
      <c r="A204" s="13">
        <v>199</v>
      </c>
      <c r="B204" s="13" t="s">
        <v>329</v>
      </c>
      <c r="C204" s="13">
        <v>1000000</v>
      </c>
      <c r="D204" s="13">
        <v>100000</v>
      </c>
      <c r="E204" s="13" t="s">
        <v>330</v>
      </c>
      <c r="F204" s="13" t="s">
        <v>331</v>
      </c>
      <c r="G204" s="13">
        <f t="shared" si="7"/>
        <v>900000</v>
      </c>
    </row>
    <row r="205" s="2" customFormat="1" ht="38" customHeight="1" spans="1:7">
      <c r="A205" s="13">
        <v>200</v>
      </c>
      <c r="B205" s="17" t="s">
        <v>332</v>
      </c>
      <c r="C205" s="17">
        <v>21560.38</v>
      </c>
      <c r="D205" s="13">
        <v>10000</v>
      </c>
      <c r="E205" s="13" t="s">
        <v>149</v>
      </c>
      <c r="F205" s="13" t="s">
        <v>333</v>
      </c>
      <c r="G205" s="17">
        <v>0</v>
      </c>
    </row>
    <row r="206" s="2" customFormat="1" ht="38" customHeight="1" spans="1:7">
      <c r="A206" s="13">
        <v>201</v>
      </c>
      <c r="B206" s="18"/>
      <c r="C206" s="18"/>
      <c r="D206" s="13">
        <v>11560.38</v>
      </c>
      <c r="E206" s="13" t="s">
        <v>16</v>
      </c>
      <c r="F206" s="13" t="s">
        <v>334</v>
      </c>
      <c r="G206" s="18"/>
    </row>
    <row r="207" s="2" customFormat="1" ht="78" spans="1:7">
      <c r="A207" s="13">
        <v>202</v>
      </c>
      <c r="B207" s="13" t="s">
        <v>335</v>
      </c>
      <c r="C207" s="13">
        <v>30000</v>
      </c>
      <c r="D207" s="13">
        <f>5000+2500+2500+5000+5000</f>
        <v>20000</v>
      </c>
      <c r="E207" s="13" t="s">
        <v>336</v>
      </c>
      <c r="F207" s="13" t="s">
        <v>337</v>
      </c>
      <c r="G207" s="13">
        <f t="shared" ref="G207:G270" si="8">C207-D207</f>
        <v>10000</v>
      </c>
    </row>
    <row r="208" s="2" customFormat="1" ht="202.8" spans="1:7">
      <c r="A208" s="13">
        <v>203</v>
      </c>
      <c r="B208" s="13" t="s">
        <v>338</v>
      </c>
      <c r="C208" s="13">
        <v>7000000</v>
      </c>
      <c r="D208" s="13">
        <f>2360000+300000+460000+600000+1200000+600000</f>
        <v>5520000</v>
      </c>
      <c r="E208" s="13" t="s">
        <v>339</v>
      </c>
      <c r="F208" s="13" t="s">
        <v>340</v>
      </c>
      <c r="G208" s="13">
        <f t="shared" si="8"/>
        <v>1480000</v>
      </c>
    </row>
    <row r="209" s="2" customFormat="1" ht="46.8" spans="1:7">
      <c r="A209" s="13">
        <v>204</v>
      </c>
      <c r="B209" s="13" t="s">
        <v>341</v>
      </c>
      <c r="C209" s="13">
        <v>100000</v>
      </c>
      <c r="D209" s="13">
        <f>60000+40000</f>
        <v>100000</v>
      </c>
      <c r="E209" s="13" t="s">
        <v>101</v>
      </c>
      <c r="F209" s="13" t="s">
        <v>342</v>
      </c>
      <c r="G209" s="13">
        <f t="shared" si="8"/>
        <v>0</v>
      </c>
    </row>
    <row r="210" s="2" customFormat="1" ht="46.8" spans="1:7">
      <c r="A210" s="13">
        <v>205</v>
      </c>
      <c r="B210" s="13" t="s">
        <v>343</v>
      </c>
      <c r="C210" s="13">
        <v>11000000</v>
      </c>
      <c r="D210" s="13">
        <f>400000+800000+400000</f>
        <v>1600000</v>
      </c>
      <c r="E210" s="13" t="s">
        <v>344</v>
      </c>
      <c r="F210" s="13" t="s">
        <v>345</v>
      </c>
      <c r="G210" s="13">
        <f t="shared" si="8"/>
        <v>9400000</v>
      </c>
    </row>
    <row r="211" s="2" customFormat="1" ht="38" customHeight="1" spans="1:7">
      <c r="A211" s="13">
        <v>206</v>
      </c>
      <c r="B211" s="13" t="s">
        <v>346</v>
      </c>
      <c r="C211" s="13">
        <v>7520</v>
      </c>
      <c r="D211" s="13"/>
      <c r="E211" s="13"/>
      <c r="F211" s="13"/>
      <c r="G211" s="13">
        <f t="shared" si="8"/>
        <v>7520</v>
      </c>
    </row>
    <row r="212" s="2" customFormat="1" ht="38" customHeight="1" spans="1:7">
      <c r="A212" s="13">
        <v>207</v>
      </c>
      <c r="B212" s="13" t="s">
        <v>347</v>
      </c>
      <c r="C212" s="13">
        <v>1465</v>
      </c>
      <c r="D212" s="13"/>
      <c r="E212" s="13"/>
      <c r="F212" s="13"/>
      <c r="G212" s="13">
        <f t="shared" si="8"/>
        <v>1465</v>
      </c>
    </row>
    <row r="213" s="2" customFormat="1" ht="38" customHeight="1" spans="1:7">
      <c r="A213" s="13">
        <v>208</v>
      </c>
      <c r="B213" s="13" t="s">
        <v>348</v>
      </c>
      <c r="C213" s="13">
        <v>2000</v>
      </c>
      <c r="D213" s="13"/>
      <c r="E213" s="13"/>
      <c r="F213" s="13"/>
      <c r="G213" s="13">
        <f t="shared" si="8"/>
        <v>2000</v>
      </c>
    </row>
    <row r="214" s="2" customFormat="1" ht="38" customHeight="1" spans="1:7">
      <c r="A214" s="13">
        <v>209</v>
      </c>
      <c r="B214" s="13" t="s">
        <v>349</v>
      </c>
      <c r="C214" s="13">
        <v>2000</v>
      </c>
      <c r="D214" s="13"/>
      <c r="E214" s="13"/>
      <c r="F214" s="13"/>
      <c r="G214" s="13">
        <f t="shared" si="8"/>
        <v>2000</v>
      </c>
    </row>
    <row r="215" s="2" customFormat="1" ht="38" customHeight="1" spans="1:7">
      <c r="A215" s="13">
        <v>210</v>
      </c>
      <c r="B215" s="13" t="s">
        <v>350</v>
      </c>
      <c r="C215" s="13">
        <v>2000</v>
      </c>
      <c r="D215" s="13"/>
      <c r="E215" s="13"/>
      <c r="F215" s="13"/>
      <c r="G215" s="13">
        <f t="shared" si="8"/>
        <v>2000</v>
      </c>
    </row>
    <row r="216" s="2" customFormat="1" ht="38" customHeight="1" spans="1:7">
      <c r="A216" s="13">
        <v>211</v>
      </c>
      <c r="B216" s="13" t="s">
        <v>351</v>
      </c>
      <c r="C216" s="13">
        <v>2000</v>
      </c>
      <c r="D216" s="13"/>
      <c r="E216" s="13"/>
      <c r="F216" s="13"/>
      <c r="G216" s="13">
        <f t="shared" si="8"/>
        <v>2000</v>
      </c>
    </row>
    <row r="217" s="2" customFormat="1" ht="38" customHeight="1" spans="1:7">
      <c r="A217" s="13">
        <v>212</v>
      </c>
      <c r="B217" s="13" t="s">
        <v>352</v>
      </c>
      <c r="C217" s="13">
        <v>2000</v>
      </c>
      <c r="D217" s="13"/>
      <c r="E217" s="13"/>
      <c r="F217" s="13"/>
      <c r="G217" s="13">
        <f t="shared" si="8"/>
        <v>2000</v>
      </c>
    </row>
    <row r="218" s="2" customFormat="1" ht="38" customHeight="1" spans="1:7">
      <c r="A218" s="13">
        <v>213</v>
      </c>
      <c r="B218" s="13" t="s">
        <v>353</v>
      </c>
      <c r="C218" s="13">
        <v>2000</v>
      </c>
      <c r="D218" s="13"/>
      <c r="E218" s="13"/>
      <c r="F218" s="13"/>
      <c r="G218" s="13">
        <f t="shared" si="8"/>
        <v>2000</v>
      </c>
    </row>
    <row r="219" s="2" customFormat="1" ht="38" customHeight="1" spans="1:7">
      <c r="A219" s="13">
        <v>214</v>
      </c>
      <c r="B219" s="13" t="s">
        <v>354</v>
      </c>
      <c r="C219" s="13">
        <v>800</v>
      </c>
      <c r="D219" s="13"/>
      <c r="E219" s="13"/>
      <c r="F219" s="13"/>
      <c r="G219" s="13">
        <f t="shared" si="8"/>
        <v>800</v>
      </c>
    </row>
    <row r="220" s="2" customFormat="1" ht="38" customHeight="1" spans="1:7">
      <c r="A220" s="13">
        <v>215</v>
      </c>
      <c r="B220" s="13" t="s">
        <v>355</v>
      </c>
      <c r="C220" s="13">
        <v>800</v>
      </c>
      <c r="D220" s="13"/>
      <c r="E220" s="13"/>
      <c r="F220" s="13"/>
      <c r="G220" s="13">
        <f t="shared" si="8"/>
        <v>800</v>
      </c>
    </row>
    <row r="221" s="2" customFormat="1" ht="38" customHeight="1" spans="1:7">
      <c r="A221" s="13">
        <v>216</v>
      </c>
      <c r="B221" s="13" t="s">
        <v>356</v>
      </c>
      <c r="C221" s="13">
        <v>800</v>
      </c>
      <c r="D221" s="13"/>
      <c r="E221" s="13"/>
      <c r="F221" s="13"/>
      <c r="G221" s="13">
        <f t="shared" si="8"/>
        <v>800</v>
      </c>
    </row>
    <row r="222" s="2" customFormat="1" ht="38" customHeight="1" spans="1:7">
      <c r="A222" s="13">
        <v>217</v>
      </c>
      <c r="B222" s="13" t="s">
        <v>357</v>
      </c>
      <c r="C222" s="13">
        <v>800</v>
      </c>
      <c r="D222" s="13"/>
      <c r="E222" s="13"/>
      <c r="F222" s="13"/>
      <c r="G222" s="13">
        <f t="shared" si="8"/>
        <v>800</v>
      </c>
    </row>
    <row r="223" s="2" customFormat="1" ht="38" customHeight="1" spans="1:7">
      <c r="A223" s="13">
        <v>218</v>
      </c>
      <c r="B223" s="13" t="s">
        <v>358</v>
      </c>
      <c r="C223" s="13">
        <v>800</v>
      </c>
      <c r="D223" s="13"/>
      <c r="E223" s="13"/>
      <c r="F223" s="13"/>
      <c r="G223" s="13">
        <f t="shared" si="8"/>
        <v>800</v>
      </c>
    </row>
    <row r="224" s="2" customFormat="1" ht="38" customHeight="1" spans="1:7">
      <c r="A224" s="13">
        <v>219</v>
      </c>
      <c r="B224" s="13" t="s">
        <v>359</v>
      </c>
      <c r="C224" s="13">
        <v>800</v>
      </c>
      <c r="D224" s="13"/>
      <c r="E224" s="13"/>
      <c r="F224" s="13"/>
      <c r="G224" s="13">
        <f t="shared" si="8"/>
        <v>800</v>
      </c>
    </row>
    <row r="225" s="2" customFormat="1" ht="38" customHeight="1" spans="1:7">
      <c r="A225" s="13">
        <v>220</v>
      </c>
      <c r="B225" s="13" t="s">
        <v>360</v>
      </c>
      <c r="C225" s="13">
        <v>800</v>
      </c>
      <c r="D225" s="13"/>
      <c r="E225" s="13"/>
      <c r="F225" s="13"/>
      <c r="G225" s="13">
        <f t="shared" si="8"/>
        <v>800</v>
      </c>
    </row>
    <row r="226" s="2" customFormat="1" ht="38" customHeight="1" spans="1:7">
      <c r="A226" s="13">
        <v>221</v>
      </c>
      <c r="B226" s="13" t="s">
        <v>361</v>
      </c>
      <c r="C226" s="13">
        <v>800</v>
      </c>
      <c r="D226" s="13"/>
      <c r="E226" s="13"/>
      <c r="F226" s="13"/>
      <c r="G226" s="13">
        <f t="shared" si="8"/>
        <v>800</v>
      </c>
    </row>
    <row r="227" s="2" customFormat="1" ht="38" customHeight="1" spans="1:7">
      <c r="A227" s="13">
        <v>222</v>
      </c>
      <c r="B227" s="13" t="s">
        <v>362</v>
      </c>
      <c r="C227" s="13">
        <v>800</v>
      </c>
      <c r="D227" s="13"/>
      <c r="E227" s="13"/>
      <c r="F227" s="13"/>
      <c r="G227" s="13">
        <f t="shared" si="8"/>
        <v>800</v>
      </c>
    </row>
    <row r="228" s="2" customFormat="1" ht="38" customHeight="1" spans="1:7">
      <c r="A228" s="13">
        <v>223</v>
      </c>
      <c r="B228" s="13" t="s">
        <v>363</v>
      </c>
      <c r="C228" s="13">
        <v>800</v>
      </c>
      <c r="D228" s="13"/>
      <c r="E228" s="13"/>
      <c r="F228" s="13"/>
      <c r="G228" s="13">
        <f t="shared" si="8"/>
        <v>800</v>
      </c>
    </row>
    <row r="229" s="2" customFormat="1" ht="38" customHeight="1" spans="1:7">
      <c r="A229" s="13">
        <v>224</v>
      </c>
      <c r="B229" s="13" t="s">
        <v>364</v>
      </c>
      <c r="C229" s="13">
        <v>800</v>
      </c>
      <c r="D229" s="13"/>
      <c r="E229" s="13"/>
      <c r="F229" s="13"/>
      <c r="G229" s="13">
        <f t="shared" si="8"/>
        <v>800</v>
      </c>
    </row>
    <row r="230" s="2" customFormat="1" ht="38" customHeight="1" spans="1:7">
      <c r="A230" s="13">
        <v>225</v>
      </c>
      <c r="B230" s="13" t="s">
        <v>365</v>
      </c>
      <c r="C230" s="13">
        <v>800</v>
      </c>
      <c r="D230" s="13"/>
      <c r="E230" s="13"/>
      <c r="F230" s="13"/>
      <c r="G230" s="13">
        <f t="shared" si="8"/>
        <v>800</v>
      </c>
    </row>
    <row r="231" s="2" customFormat="1" ht="38" customHeight="1" spans="1:7">
      <c r="A231" s="13">
        <v>226</v>
      </c>
      <c r="B231" s="13" t="s">
        <v>366</v>
      </c>
      <c r="C231" s="13">
        <v>800</v>
      </c>
      <c r="D231" s="13"/>
      <c r="E231" s="13"/>
      <c r="F231" s="13"/>
      <c r="G231" s="13">
        <f t="shared" si="8"/>
        <v>800</v>
      </c>
    </row>
    <row r="232" s="2" customFormat="1" ht="38" customHeight="1" spans="1:7">
      <c r="A232" s="13">
        <v>227</v>
      </c>
      <c r="B232" s="13" t="s">
        <v>367</v>
      </c>
      <c r="C232" s="13">
        <v>800</v>
      </c>
      <c r="D232" s="13"/>
      <c r="E232" s="13"/>
      <c r="F232" s="13"/>
      <c r="G232" s="13">
        <f t="shared" si="8"/>
        <v>800</v>
      </c>
    </row>
    <row r="233" s="2" customFormat="1" ht="38" customHeight="1" spans="1:7">
      <c r="A233" s="13">
        <v>228</v>
      </c>
      <c r="B233" s="13" t="s">
        <v>368</v>
      </c>
      <c r="C233" s="13">
        <v>800</v>
      </c>
      <c r="D233" s="13"/>
      <c r="E233" s="13"/>
      <c r="F233" s="13"/>
      <c r="G233" s="13">
        <f t="shared" si="8"/>
        <v>800</v>
      </c>
    </row>
    <row r="234" s="2" customFormat="1" ht="38" customHeight="1" spans="1:7">
      <c r="A234" s="13">
        <v>229</v>
      </c>
      <c r="B234" s="13" t="s">
        <v>369</v>
      </c>
      <c r="C234" s="13">
        <v>500</v>
      </c>
      <c r="D234" s="13"/>
      <c r="E234" s="13"/>
      <c r="F234" s="13"/>
      <c r="G234" s="13">
        <f t="shared" si="8"/>
        <v>500</v>
      </c>
    </row>
    <row r="235" s="2" customFormat="1" ht="38" customHeight="1" spans="1:7">
      <c r="A235" s="13">
        <v>230</v>
      </c>
      <c r="B235" s="13" t="s">
        <v>370</v>
      </c>
      <c r="C235" s="13">
        <v>703</v>
      </c>
      <c r="D235" s="13"/>
      <c r="E235" s="13"/>
      <c r="F235" s="13"/>
      <c r="G235" s="13">
        <f t="shared" si="8"/>
        <v>703</v>
      </c>
    </row>
    <row r="236" s="2" customFormat="1" ht="38" customHeight="1" spans="1:7">
      <c r="A236" s="13">
        <v>231</v>
      </c>
      <c r="B236" s="13" t="s">
        <v>371</v>
      </c>
      <c r="C236" s="13">
        <v>880</v>
      </c>
      <c r="D236" s="13"/>
      <c r="E236" s="13"/>
      <c r="F236" s="13"/>
      <c r="G236" s="13">
        <f t="shared" si="8"/>
        <v>880</v>
      </c>
    </row>
    <row r="237" s="2" customFormat="1" ht="38" customHeight="1" spans="1:7">
      <c r="A237" s="13">
        <v>232</v>
      </c>
      <c r="B237" s="13" t="s">
        <v>372</v>
      </c>
      <c r="C237" s="13">
        <v>3238</v>
      </c>
      <c r="D237" s="13"/>
      <c r="E237" s="13"/>
      <c r="F237" s="13"/>
      <c r="G237" s="13">
        <f t="shared" si="8"/>
        <v>3238</v>
      </c>
    </row>
    <row r="238" s="2" customFormat="1" ht="38" customHeight="1" spans="1:7">
      <c r="A238" s="13">
        <v>233</v>
      </c>
      <c r="B238" s="13" t="s">
        <v>373</v>
      </c>
      <c r="C238" s="13">
        <v>980</v>
      </c>
      <c r="D238" s="13"/>
      <c r="E238" s="13"/>
      <c r="F238" s="13"/>
      <c r="G238" s="13">
        <f t="shared" si="8"/>
        <v>980</v>
      </c>
    </row>
    <row r="239" s="2" customFormat="1" ht="38" customHeight="1" spans="1:7">
      <c r="A239" s="13">
        <v>234</v>
      </c>
      <c r="B239" s="13" t="s">
        <v>374</v>
      </c>
      <c r="C239" s="13">
        <f>921.5+0.1+300+20+30+30+30+130+250+41+77+40+40+60+30+140+190+60</f>
        <v>2389.6</v>
      </c>
      <c r="D239" s="13"/>
      <c r="E239" s="13"/>
      <c r="F239" s="13"/>
      <c r="G239" s="13">
        <f t="shared" si="8"/>
        <v>2389.6</v>
      </c>
    </row>
    <row r="240" s="2" customFormat="1" ht="38" customHeight="1" spans="1:7">
      <c r="A240" s="13">
        <v>235</v>
      </c>
      <c r="B240" s="13" t="s">
        <v>375</v>
      </c>
      <c r="C240" s="13">
        <v>3350</v>
      </c>
      <c r="D240" s="13"/>
      <c r="E240" s="13"/>
      <c r="F240" s="13"/>
      <c r="G240" s="13">
        <f t="shared" si="8"/>
        <v>3350</v>
      </c>
    </row>
    <row r="241" s="2" customFormat="1" ht="38" customHeight="1" spans="1:7">
      <c r="A241" s="13">
        <v>236</v>
      </c>
      <c r="B241" s="13" t="s">
        <v>376</v>
      </c>
      <c r="C241" s="13">
        <v>370</v>
      </c>
      <c r="D241" s="13"/>
      <c r="E241" s="13"/>
      <c r="F241" s="13"/>
      <c r="G241" s="13">
        <f t="shared" si="8"/>
        <v>370</v>
      </c>
    </row>
    <row r="242" s="2" customFormat="1" ht="38" customHeight="1" spans="1:7">
      <c r="A242" s="13">
        <v>237</v>
      </c>
      <c r="B242" s="13" t="s">
        <v>377</v>
      </c>
      <c r="C242" s="13">
        <v>1890</v>
      </c>
      <c r="D242" s="13"/>
      <c r="E242" s="13"/>
      <c r="F242" s="13"/>
      <c r="G242" s="13">
        <f t="shared" si="8"/>
        <v>1890</v>
      </c>
    </row>
    <row r="243" s="2" customFormat="1" ht="38" customHeight="1" spans="1:7">
      <c r="A243" s="13">
        <v>238</v>
      </c>
      <c r="B243" s="13" t="s">
        <v>378</v>
      </c>
      <c r="C243" s="13">
        <v>850</v>
      </c>
      <c r="D243" s="13"/>
      <c r="E243" s="13"/>
      <c r="F243" s="13"/>
      <c r="G243" s="13">
        <f t="shared" si="8"/>
        <v>850</v>
      </c>
    </row>
    <row r="244" s="2" customFormat="1" ht="38" customHeight="1" spans="1:7">
      <c r="A244" s="13">
        <v>239</v>
      </c>
      <c r="B244" s="13" t="s">
        <v>379</v>
      </c>
      <c r="C244" s="13">
        <v>2000</v>
      </c>
      <c r="D244" s="13"/>
      <c r="E244" s="13"/>
      <c r="F244" s="13"/>
      <c r="G244" s="13">
        <f t="shared" si="8"/>
        <v>2000</v>
      </c>
    </row>
    <row r="245" s="2" customFormat="1" ht="38" customHeight="1" spans="1:7">
      <c r="A245" s="13">
        <v>240</v>
      </c>
      <c r="B245" s="13" t="s">
        <v>380</v>
      </c>
      <c r="C245" s="13">
        <v>1805</v>
      </c>
      <c r="D245" s="13"/>
      <c r="E245" s="13"/>
      <c r="F245" s="13"/>
      <c r="G245" s="13">
        <f t="shared" si="8"/>
        <v>1805</v>
      </c>
    </row>
    <row r="246" s="2" customFormat="1" ht="38" customHeight="1" spans="1:7">
      <c r="A246" s="13">
        <v>241</v>
      </c>
      <c r="B246" s="13" t="s">
        <v>381</v>
      </c>
      <c r="C246" s="13">
        <v>20</v>
      </c>
      <c r="D246" s="13"/>
      <c r="E246" s="13"/>
      <c r="F246" s="13"/>
      <c r="G246" s="13">
        <f t="shared" si="8"/>
        <v>20</v>
      </c>
    </row>
    <row r="247" s="2" customFormat="1" ht="38" customHeight="1" spans="1:7">
      <c r="A247" s="13">
        <v>242</v>
      </c>
      <c r="B247" s="13" t="s">
        <v>382</v>
      </c>
      <c r="C247" s="13">
        <f>1020+30</f>
        <v>1050</v>
      </c>
      <c r="D247" s="13"/>
      <c r="E247" s="13"/>
      <c r="F247" s="13"/>
      <c r="G247" s="13">
        <f t="shared" si="8"/>
        <v>1050</v>
      </c>
    </row>
    <row r="248" s="2" customFormat="1" ht="38" customHeight="1" spans="1:7">
      <c r="A248" s="13">
        <v>243</v>
      </c>
      <c r="B248" s="13" t="s">
        <v>383</v>
      </c>
      <c r="C248" s="13">
        <v>9450</v>
      </c>
      <c r="D248" s="13"/>
      <c r="E248" s="13"/>
      <c r="F248" s="13"/>
      <c r="G248" s="13">
        <f t="shared" si="8"/>
        <v>9450</v>
      </c>
    </row>
    <row r="249" s="2" customFormat="1" ht="38" customHeight="1" spans="1:7">
      <c r="A249" s="13">
        <v>244</v>
      </c>
      <c r="B249" s="13" t="s">
        <v>384</v>
      </c>
      <c r="C249" s="13">
        <v>30</v>
      </c>
      <c r="D249" s="13"/>
      <c r="E249" s="13"/>
      <c r="F249" s="13"/>
      <c r="G249" s="13">
        <f t="shared" si="8"/>
        <v>30</v>
      </c>
    </row>
    <row r="250" s="2" customFormat="1" ht="38" customHeight="1" spans="1:7">
      <c r="A250" s="13">
        <v>245</v>
      </c>
      <c r="B250" s="13" t="s">
        <v>385</v>
      </c>
      <c r="C250" s="13">
        <v>915</v>
      </c>
      <c r="D250" s="13"/>
      <c r="E250" s="13"/>
      <c r="F250" s="13"/>
      <c r="G250" s="13">
        <f t="shared" si="8"/>
        <v>915</v>
      </c>
    </row>
    <row r="251" s="2" customFormat="1" ht="38" customHeight="1" spans="1:7">
      <c r="A251" s="13">
        <v>246</v>
      </c>
      <c r="B251" s="13" t="s">
        <v>386</v>
      </c>
      <c r="C251" s="13">
        <v>300</v>
      </c>
      <c r="D251" s="13"/>
      <c r="E251" s="13"/>
      <c r="F251" s="13"/>
      <c r="G251" s="13">
        <f t="shared" si="8"/>
        <v>300</v>
      </c>
    </row>
    <row r="252" s="2" customFormat="1" ht="38" customHeight="1" spans="1:7">
      <c r="A252" s="13">
        <v>247</v>
      </c>
      <c r="B252" s="13" t="s">
        <v>387</v>
      </c>
      <c r="C252" s="13">
        <v>700</v>
      </c>
      <c r="D252" s="13"/>
      <c r="E252" s="13"/>
      <c r="F252" s="13"/>
      <c r="G252" s="13">
        <f t="shared" si="8"/>
        <v>700</v>
      </c>
    </row>
    <row r="253" s="2" customFormat="1" ht="38" customHeight="1" spans="1:7">
      <c r="A253" s="13">
        <v>248</v>
      </c>
      <c r="B253" s="13" t="s">
        <v>388</v>
      </c>
      <c r="C253" s="13">
        <v>4100</v>
      </c>
      <c r="D253" s="13"/>
      <c r="E253" s="13"/>
      <c r="F253" s="13"/>
      <c r="G253" s="13">
        <f t="shared" si="8"/>
        <v>4100</v>
      </c>
    </row>
    <row r="254" s="2" customFormat="1" ht="38" customHeight="1" spans="1:7">
      <c r="A254" s="13">
        <v>249</v>
      </c>
      <c r="B254" s="13" t="s">
        <v>389</v>
      </c>
      <c r="C254" s="13">
        <v>10</v>
      </c>
      <c r="D254" s="13"/>
      <c r="E254" s="13"/>
      <c r="F254" s="13"/>
      <c r="G254" s="13">
        <f t="shared" si="8"/>
        <v>10</v>
      </c>
    </row>
    <row r="255" s="2" customFormat="1" ht="38" customHeight="1" spans="1:7">
      <c r="A255" s="13">
        <v>250</v>
      </c>
      <c r="B255" s="13" t="s">
        <v>390</v>
      </c>
      <c r="C255" s="13">
        <v>908</v>
      </c>
      <c r="D255" s="13"/>
      <c r="E255" s="13"/>
      <c r="F255" s="13"/>
      <c r="G255" s="13">
        <f t="shared" si="8"/>
        <v>908</v>
      </c>
    </row>
    <row r="256" s="2" customFormat="1" ht="38" customHeight="1" spans="1:7">
      <c r="A256" s="13">
        <v>251</v>
      </c>
      <c r="B256" s="13" t="s">
        <v>391</v>
      </c>
      <c r="C256" s="13">
        <v>2010</v>
      </c>
      <c r="D256" s="13"/>
      <c r="E256" s="13"/>
      <c r="F256" s="13"/>
      <c r="G256" s="13">
        <f t="shared" si="8"/>
        <v>2010</v>
      </c>
    </row>
    <row r="257" s="2" customFormat="1" ht="38" customHeight="1" spans="1:7">
      <c r="A257" s="13">
        <v>252</v>
      </c>
      <c r="B257" s="13" t="s">
        <v>392</v>
      </c>
      <c r="C257" s="13">
        <v>5390</v>
      </c>
      <c r="D257" s="13"/>
      <c r="E257" s="13"/>
      <c r="F257" s="13"/>
      <c r="G257" s="13">
        <f t="shared" si="8"/>
        <v>5390</v>
      </c>
    </row>
    <row r="258" s="2" customFormat="1" ht="38" customHeight="1" spans="1:7">
      <c r="A258" s="13">
        <v>253</v>
      </c>
      <c r="B258" s="13" t="s">
        <v>393</v>
      </c>
      <c r="C258" s="13">
        <v>355</v>
      </c>
      <c r="D258" s="13"/>
      <c r="E258" s="13"/>
      <c r="F258" s="13"/>
      <c r="G258" s="13">
        <f t="shared" si="8"/>
        <v>355</v>
      </c>
    </row>
    <row r="259" s="2" customFormat="1" ht="38" customHeight="1" spans="1:7">
      <c r="A259" s="13">
        <v>254</v>
      </c>
      <c r="B259" s="13" t="s">
        <v>394</v>
      </c>
      <c r="C259" s="13">
        <v>880</v>
      </c>
      <c r="D259" s="13"/>
      <c r="E259" s="13"/>
      <c r="F259" s="13"/>
      <c r="G259" s="13">
        <f t="shared" si="8"/>
        <v>880</v>
      </c>
    </row>
    <row r="260" s="2" customFormat="1" ht="38" customHeight="1" spans="1:7">
      <c r="A260" s="13">
        <v>255</v>
      </c>
      <c r="B260" s="13" t="s">
        <v>395</v>
      </c>
      <c r="C260" s="13">
        <v>10720</v>
      </c>
      <c r="D260" s="13"/>
      <c r="E260" s="13"/>
      <c r="F260" s="13"/>
      <c r="G260" s="13">
        <f t="shared" si="8"/>
        <v>10720</v>
      </c>
    </row>
    <row r="261" s="2" customFormat="1" ht="38" customHeight="1" spans="1:7">
      <c r="A261" s="13">
        <v>256</v>
      </c>
      <c r="B261" s="13" t="s">
        <v>396</v>
      </c>
      <c r="C261" s="13">
        <v>2950</v>
      </c>
      <c r="D261" s="13"/>
      <c r="E261" s="13"/>
      <c r="F261" s="13"/>
      <c r="G261" s="13">
        <f t="shared" si="8"/>
        <v>2950</v>
      </c>
    </row>
    <row r="262" s="2" customFormat="1" ht="38" customHeight="1" spans="1:7">
      <c r="A262" s="13">
        <v>257</v>
      </c>
      <c r="B262" s="13" t="s">
        <v>397</v>
      </c>
      <c r="C262" s="13">
        <v>4275</v>
      </c>
      <c r="D262" s="13"/>
      <c r="E262" s="13"/>
      <c r="F262" s="13"/>
      <c r="G262" s="13">
        <f t="shared" si="8"/>
        <v>4275</v>
      </c>
    </row>
    <row r="263" s="2" customFormat="1" ht="38" customHeight="1" spans="1:7">
      <c r="A263" s="13">
        <v>258</v>
      </c>
      <c r="B263" s="13" t="s">
        <v>398</v>
      </c>
      <c r="C263" s="13">
        <v>4100</v>
      </c>
      <c r="D263" s="13"/>
      <c r="E263" s="13"/>
      <c r="F263" s="13"/>
      <c r="G263" s="13">
        <f t="shared" si="8"/>
        <v>4100</v>
      </c>
    </row>
    <row r="264" s="2" customFormat="1" ht="38" customHeight="1" spans="1:7">
      <c r="A264" s="13">
        <v>259</v>
      </c>
      <c r="B264" s="13" t="s">
        <v>399</v>
      </c>
      <c r="C264" s="13">
        <v>462</v>
      </c>
      <c r="D264" s="13"/>
      <c r="E264" s="13"/>
      <c r="F264" s="13"/>
      <c r="G264" s="13">
        <f t="shared" si="8"/>
        <v>462</v>
      </c>
    </row>
    <row r="265" s="2" customFormat="1" ht="38" customHeight="1" spans="1:7">
      <c r="A265" s="13">
        <v>260</v>
      </c>
      <c r="B265" s="13" t="s">
        <v>400</v>
      </c>
      <c r="C265" s="13">
        <v>800</v>
      </c>
      <c r="D265" s="13"/>
      <c r="E265" s="13"/>
      <c r="F265" s="13"/>
      <c r="G265" s="13">
        <f t="shared" si="8"/>
        <v>800</v>
      </c>
    </row>
    <row r="266" s="2" customFormat="1" ht="38" customHeight="1" spans="1:7">
      <c r="A266" s="13">
        <v>261</v>
      </c>
      <c r="B266" s="13" t="s">
        <v>401</v>
      </c>
      <c r="C266" s="13">
        <v>1210</v>
      </c>
      <c r="D266" s="13"/>
      <c r="E266" s="13"/>
      <c r="F266" s="13"/>
      <c r="G266" s="13">
        <f t="shared" si="8"/>
        <v>1210</v>
      </c>
    </row>
    <row r="267" s="2" customFormat="1" ht="38" customHeight="1" spans="1:7">
      <c r="A267" s="13">
        <v>262</v>
      </c>
      <c r="B267" s="13" t="s">
        <v>402</v>
      </c>
      <c r="C267" s="13">
        <v>4500</v>
      </c>
      <c r="D267" s="13"/>
      <c r="E267" s="13"/>
      <c r="F267" s="13"/>
      <c r="G267" s="13">
        <f t="shared" si="8"/>
        <v>4500</v>
      </c>
    </row>
    <row r="268" s="2" customFormat="1" ht="38" customHeight="1" spans="1:7">
      <c r="A268" s="13">
        <v>263</v>
      </c>
      <c r="B268" s="13" t="s">
        <v>403</v>
      </c>
      <c r="C268" s="13">
        <v>1270</v>
      </c>
      <c r="D268" s="13"/>
      <c r="E268" s="13"/>
      <c r="F268" s="13"/>
      <c r="G268" s="13">
        <f t="shared" si="8"/>
        <v>1270</v>
      </c>
    </row>
    <row r="269" s="2" customFormat="1" ht="38" customHeight="1" spans="1:7">
      <c r="A269" s="13">
        <v>264</v>
      </c>
      <c r="B269" s="13" t="s">
        <v>404</v>
      </c>
      <c r="C269" s="13">
        <v>4950</v>
      </c>
      <c r="D269" s="13"/>
      <c r="E269" s="13"/>
      <c r="F269" s="13"/>
      <c r="G269" s="13">
        <f t="shared" si="8"/>
        <v>4950</v>
      </c>
    </row>
    <row r="270" s="2" customFormat="1" ht="38" customHeight="1" spans="1:7">
      <c r="A270" s="13">
        <v>265</v>
      </c>
      <c r="B270" s="13" t="s">
        <v>405</v>
      </c>
      <c r="C270" s="13">
        <v>11100</v>
      </c>
      <c r="D270" s="13"/>
      <c r="E270" s="13"/>
      <c r="F270" s="13"/>
      <c r="G270" s="13">
        <f t="shared" si="8"/>
        <v>11100</v>
      </c>
    </row>
    <row r="271" s="2" customFormat="1" ht="38" customHeight="1" spans="1:7">
      <c r="A271" s="13">
        <v>266</v>
      </c>
      <c r="B271" s="13" t="s">
        <v>406</v>
      </c>
      <c r="C271" s="13">
        <v>50000</v>
      </c>
      <c r="D271" s="13"/>
      <c r="E271" s="13"/>
      <c r="F271" s="13"/>
      <c r="G271" s="13">
        <f t="shared" ref="G271:G285" si="9">C271-D271</f>
        <v>50000</v>
      </c>
    </row>
    <row r="272" s="2" customFormat="1" ht="38" customHeight="1" spans="1:7">
      <c r="A272" s="13">
        <v>267</v>
      </c>
      <c r="B272" s="13" t="s">
        <v>407</v>
      </c>
      <c r="C272" s="13">
        <v>10710</v>
      </c>
      <c r="D272" s="13"/>
      <c r="E272" s="13"/>
      <c r="F272" s="13"/>
      <c r="G272" s="13">
        <f t="shared" si="9"/>
        <v>10710</v>
      </c>
    </row>
    <row r="273" s="2" customFormat="1" ht="38" customHeight="1" spans="1:7">
      <c r="A273" s="13">
        <v>268</v>
      </c>
      <c r="B273" s="13" t="s">
        <v>408</v>
      </c>
      <c r="C273" s="13">
        <v>953</v>
      </c>
      <c r="D273" s="13"/>
      <c r="E273" s="13"/>
      <c r="F273" s="13"/>
      <c r="G273" s="13">
        <f t="shared" si="9"/>
        <v>953</v>
      </c>
    </row>
    <row r="274" s="2" customFormat="1" ht="38" customHeight="1" spans="1:7">
      <c r="A274" s="13">
        <v>269</v>
      </c>
      <c r="B274" s="13" t="s">
        <v>409</v>
      </c>
      <c r="C274" s="13">
        <v>14000</v>
      </c>
      <c r="D274" s="13"/>
      <c r="E274" s="13"/>
      <c r="F274" s="13"/>
      <c r="G274" s="13">
        <f t="shared" si="9"/>
        <v>14000</v>
      </c>
    </row>
    <row r="275" s="2" customFormat="1" ht="38" customHeight="1" spans="1:7">
      <c r="A275" s="13">
        <v>270</v>
      </c>
      <c r="B275" s="13" t="s">
        <v>410</v>
      </c>
      <c r="C275" s="13">
        <v>4540</v>
      </c>
      <c r="D275" s="13"/>
      <c r="E275" s="13"/>
      <c r="F275" s="13"/>
      <c r="G275" s="13">
        <f t="shared" si="9"/>
        <v>4540</v>
      </c>
    </row>
    <row r="276" s="2" customFormat="1" ht="38" customHeight="1" spans="1:7">
      <c r="A276" s="13">
        <v>271</v>
      </c>
      <c r="B276" s="13" t="s">
        <v>335</v>
      </c>
      <c r="C276" s="13">
        <v>8945</v>
      </c>
      <c r="D276" s="13"/>
      <c r="E276" s="13"/>
      <c r="F276" s="13"/>
      <c r="G276" s="13">
        <f t="shared" si="9"/>
        <v>8945</v>
      </c>
    </row>
    <row r="277" s="2" customFormat="1" ht="38" customHeight="1" spans="1:7">
      <c r="A277" s="13">
        <v>272</v>
      </c>
      <c r="B277" s="13" t="s">
        <v>411</v>
      </c>
      <c r="C277" s="13">
        <v>29421</v>
      </c>
      <c r="D277" s="13"/>
      <c r="E277" s="13"/>
      <c r="F277" s="13"/>
      <c r="G277" s="13">
        <f t="shared" si="9"/>
        <v>29421</v>
      </c>
    </row>
    <row r="278" s="2" customFormat="1" ht="38" customHeight="1" spans="1:7">
      <c r="A278" s="13">
        <v>273</v>
      </c>
      <c r="B278" s="13" t="s">
        <v>412</v>
      </c>
      <c r="C278" s="13">
        <v>14332</v>
      </c>
      <c r="D278" s="13"/>
      <c r="E278" s="13"/>
      <c r="F278" s="13"/>
      <c r="G278" s="13">
        <f t="shared" si="9"/>
        <v>14332</v>
      </c>
    </row>
    <row r="279" s="2" customFormat="1" ht="38" customHeight="1" spans="1:7">
      <c r="A279" s="13">
        <v>274</v>
      </c>
      <c r="B279" s="13" t="s">
        <v>413</v>
      </c>
      <c r="C279" s="13">
        <v>8400</v>
      </c>
      <c r="D279" s="13"/>
      <c r="E279" s="13"/>
      <c r="F279" s="13"/>
      <c r="G279" s="13">
        <f t="shared" si="9"/>
        <v>8400</v>
      </c>
    </row>
    <row r="280" s="2" customFormat="1" ht="38" customHeight="1" spans="1:7">
      <c r="A280" s="13">
        <v>275</v>
      </c>
      <c r="B280" s="13" t="s">
        <v>414</v>
      </c>
      <c r="C280" s="13">
        <v>1000000</v>
      </c>
      <c r="D280" s="13"/>
      <c r="E280" s="13"/>
      <c r="F280" s="13"/>
      <c r="G280" s="13">
        <f t="shared" si="9"/>
        <v>1000000</v>
      </c>
    </row>
    <row r="281" s="2" customFormat="1" ht="38" customHeight="1" spans="1:7">
      <c r="A281" s="13">
        <v>276</v>
      </c>
      <c r="B281" s="13" t="s">
        <v>415</v>
      </c>
      <c r="C281" s="13">
        <v>3459</v>
      </c>
      <c r="D281" s="13"/>
      <c r="E281" s="13"/>
      <c r="F281" s="13"/>
      <c r="G281" s="13">
        <f t="shared" si="9"/>
        <v>3459</v>
      </c>
    </row>
    <row r="282" s="2" customFormat="1" ht="38" customHeight="1" spans="1:7">
      <c r="A282" s="13">
        <v>277</v>
      </c>
      <c r="B282" s="13" t="s">
        <v>416</v>
      </c>
      <c r="C282" s="13">
        <f>14594+499+499</f>
        <v>15592</v>
      </c>
      <c r="D282" s="13"/>
      <c r="E282" s="13"/>
      <c r="F282" s="13"/>
      <c r="G282" s="13">
        <f t="shared" si="9"/>
        <v>15592</v>
      </c>
    </row>
    <row r="283" s="2" customFormat="1" ht="38" customHeight="1" spans="1:7">
      <c r="A283" s="13">
        <v>278</v>
      </c>
      <c r="B283" s="13" t="s">
        <v>417</v>
      </c>
      <c r="C283" s="13">
        <v>60000</v>
      </c>
      <c r="D283" s="13"/>
      <c r="E283" s="13"/>
      <c r="F283" s="13"/>
      <c r="G283" s="13">
        <f t="shared" si="9"/>
        <v>60000</v>
      </c>
    </row>
    <row r="284" s="2" customFormat="1" ht="38" customHeight="1" spans="1:7">
      <c r="A284" s="13">
        <v>279</v>
      </c>
      <c r="B284" s="13" t="s">
        <v>418</v>
      </c>
      <c r="C284" s="13">
        <v>2400</v>
      </c>
      <c r="D284" s="13"/>
      <c r="E284" s="13"/>
      <c r="F284" s="13"/>
      <c r="G284" s="13">
        <f t="shared" si="9"/>
        <v>2400</v>
      </c>
    </row>
    <row r="285" s="2" customFormat="1" ht="38" customHeight="1" spans="1:7">
      <c r="A285" s="13">
        <v>280</v>
      </c>
      <c r="B285" s="13" t="s">
        <v>419</v>
      </c>
      <c r="C285" s="20">
        <v>520</v>
      </c>
      <c r="D285" s="13"/>
      <c r="E285" s="13"/>
      <c r="F285" s="13"/>
      <c r="G285" s="13">
        <f t="shared" si="9"/>
        <v>520</v>
      </c>
    </row>
    <row r="286" s="2" customFormat="1" ht="43" customHeight="1" spans="1:7">
      <c r="A286" s="21" t="s">
        <v>420</v>
      </c>
      <c r="B286" s="22"/>
      <c r="C286" s="23">
        <f t="shared" ref="C286:G286" si="10">SUM(C6:C285)</f>
        <v>23982500.16</v>
      </c>
      <c r="D286" s="23">
        <f t="shared" si="10"/>
        <v>10675375.76</v>
      </c>
      <c r="E286" s="24"/>
      <c r="F286" s="25"/>
      <c r="G286" s="26">
        <f t="shared" si="10"/>
        <v>13307124.4</v>
      </c>
    </row>
  </sheetData>
  <sheetProtection algorithmName="SHA-512" hashValue="VrWSQrY9NtyUH5OOS058ksgmfIkfMCzqezxZ7YdFJAgiHNF6qikZX6B2C1naV64hX7VbNKS7Obu27VZiSkcUlg==" saltValue="0xN9pbPZnjcD0pDu2wlOvA==" spinCount="100000" sheet="1" objects="1"/>
  <autoFilter xmlns:etc="http://www.wps.cn/officeDocument/2017/etCustomData" ref="A5:G286" etc:filterBottomFollowUsedRange="0">
    <extLst/>
  </autoFilter>
  <mergeCells count="40">
    <mergeCell ref="A1:G1"/>
    <mergeCell ref="A2:G2"/>
    <mergeCell ref="A3:G3"/>
    <mergeCell ref="B4:C4"/>
    <mergeCell ref="D4:F4"/>
    <mergeCell ref="A286:B286"/>
    <mergeCell ref="B105:B106"/>
    <mergeCell ref="B143:B146"/>
    <mergeCell ref="B154:B155"/>
    <mergeCell ref="B164:B165"/>
    <mergeCell ref="B166:B169"/>
    <mergeCell ref="B174:B176"/>
    <mergeCell ref="B178:B180"/>
    <mergeCell ref="B181:B182"/>
    <mergeCell ref="B183:B186"/>
    <mergeCell ref="B192:B193"/>
    <mergeCell ref="B205:B206"/>
    <mergeCell ref="C105:C106"/>
    <mergeCell ref="C143:C146"/>
    <mergeCell ref="C154:C155"/>
    <mergeCell ref="C164:C165"/>
    <mergeCell ref="C166:C169"/>
    <mergeCell ref="C174:C176"/>
    <mergeCell ref="C178:C180"/>
    <mergeCell ref="C181:C182"/>
    <mergeCell ref="C183:C186"/>
    <mergeCell ref="C192:C193"/>
    <mergeCell ref="C205:C206"/>
    <mergeCell ref="G4:G5"/>
    <mergeCell ref="G105:G106"/>
    <mergeCell ref="G143:G146"/>
    <mergeCell ref="G154:G155"/>
    <mergeCell ref="G164:G165"/>
    <mergeCell ref="G166:G169"/>
    <mergeCell ref="G174:G176"/>
    <mergeCell ref="G178:G180"/>
    <mergeCell ref="G181:G182"/>
    <mergeCell ref="G183:G186"/>
    <mergeCell ref="G192:G193"/>
    <mergeCell ref="G205:G206"/>
  </mergeCells>
  <printOptions horizontalCentered="1"/>
  <pageMargins left="0.751388888888889" right="0.751388888888889" top="0.586111111111111" bottom="0.586111111111111" header="0.511805555555556" footer="0.511805555555556"/>
  <pageSetup paperSize="9" scale="56" fitToHeight="0" orientation="portrait" useFirstPageNumber="1" horizontalDpi="600" verticalDpi="600"/>
  <headerFooter alignWithMargins="0">
    <oddFooter>&amp;L&amp;P&amp;C第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丫e 叶~</cp:lastModifiedBy>
  <dcterms:created xsi:type="dcterms:W3CDTF">2026-06-16T00:59:00Z</dcterms:created>
  <dcterms:modified xsi:type="dcterms:W3CDTF">2026-06-16T01:18:02Z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10C86FF788CC4512B40E61664EE8DF22_11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