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附件1—1" sheetId="8" r:id="rId1"/>
    <sheet name="附件1—2" sheetId="9" r:id="rId2"/>
  </sheets>
  <calcPr calcId="144525"/>
</workbook>
</file>

<file path=xl/sharedStrings.xml><?xml version="1.0" encoding="utf-8"?>
<sst xmlns="http://schemas.openxmlformats.org/spreadsheetml/2006/main" count="97" uniqueCount="77">
  <si>
    <r>
      <rPr>
        <sz val="11"/>
        <color rgb="FF000000"/>
        <rFont val="黑体"/>
        <charset val="134"/>
      </rPr>
      <t>附件</t>
    </r>
    <r>
      <rPr>
        <sz val="11"/>
        <color rgb="FF000000"/>
        <rFont val="Times New Roman"/>
        <charset val="134"/>
      </rPr>
      <t>1</t>
    </r>
  </si>
  <si>
    <r>
      <rPr>
        <sz val="22"/>
        <color rgb="FF000000"/>
        <rFont val="方正小标宋简体"/>
        <charset val="0"/>
      </rPr>
      <t>提前下达</t>
    </r>
    <r>
      <rPr>
        <sz val="22"/>
        <color rgb="FF000000"/>
        <rFont val="Times New Roman"/>
        <charset val="0"/>
      </rPr>
      <t>2025</t>
    </r>
    <r>
      <rPr>
        <sz val="22"/>
        <color rgb="FF000000"/>
        <rFont val="方正小标宋简体"/>
        <charset val="0"/>
      </rPr>
      <t>年基层医疗卫生人才队伍建设资金分配表（全科医生项目）</t>
    </r>
  </si>
  <si>
    <r>
      <rPr>
        <sz val="11"/>
        <color theme="1"/>
        <rFont val="宋体"/>
        <charset val="134"/>
      </rPr>
      <t>金额单位：万元</t>
    </r>
  </si>
  <si>
    <r>
      <rPr>
        <sz val="11"/>
        <rFont val="黑体"/>
        <charset val="134"/>
      </rPr>
      <t>项目单位或地区</t>
    </r>
  </si>
  <si>
    <r>
      <rPr>
        <sz val="11"/>
        <rFont val="Times New Roman"/>
        <charset val="0"/>
      </rPr>
      <t>2025</t>
    </r>
    <r>
      <rPr>
        <sz val="11"/>
        <rFont val="黑体"/>
        <charset val="0"/>
      </rPr>
      <t>年补助</t>
    </r>
  </si>
  <si>
    <r>
      <rPr>
        <sz val="11"/>
        <rFont val="黑体"/>
        <charset val="134"/>
      </rPr>
      <t>全科医生师资</t>
    </r>
  </si>
  <si>
    <r>
      <rPr>
        <sz val="11"/>
        <rFont val="Times New Roman"/>
        <charset val="0"/>
      </rPr>
      <t>2023</t>
    </r>
    <r>
      <rPr>
        <sz val="11"/>
        <rFont val="黑体"/>
        <charset val="0"/>
      </rPr>
      <t>年结算金额</t>
    </r>
  </si>
  <si>
    <r>
      <rPr>
        <sz val="11"/>
        <rFont val="黑体"/>
        <charset val="0"/>
      </rPr>
      <t>清算</t>
    </r>
    <r>
      <rPr>
        <sz val="11"/>
        <rFont val="Times New Roman"/>
        <charset val="0"/>
      </rPr>
      <t>2024</t>
    </r>
    <r>
      <rPr>
        <sz val="11"/>
        <rFont val="黑体"/>
        <charset val="0"/>
      </rPr>
      <t>年省级医疗卫生健康事业发展专项资金</t>
    </r>
    <r>
      <rPr>
        <sz val="11"/>
        <rFont val="Times New Roman"/>
        <charset val="0"/>
      </rPr>
      <t>(</t>
    </r>
    <r>
      <rPr>
        <sz val="11"/>
        <rFont val="黑体"/>
        <charset val="0"/>
      </rPr>
      <t>第一批）</t>
    </r>
  </si>
  <si>
    <r>
      <rPr>
        <sz val="11"/>
        <rFont val="黑体"/>
        <charset val="0"/>
      </rPr>
      <t>本次实际下达金额</t>
    </r>
  </si>
  <si>
    <r>
      <rPr>
        <sz val="11"/>
        <rFont val="Times New Roman"/>
        <charset val="0"/>
      </rPr>
      <t>2023</t>
    </r>
    <r>
      <rPr>
        <sz val="11"/>
        <rFont val="黑体"/>
        <charset val="0"/>
      </rPr>
      <t>级实际培训人数（人）</t>
    </r>
  </si>
  <si>
    <r>
      <rPr>
        <sz val="11"/>
        <rFont val="Times New Roman"/>
        <charset val="0"/>
      </rPr>
      <t>2024</t>
    </r>
    <r>
      <rPr>
        <sz val="11"/>
        <rFont val="黑体"/>
        <charset val="0"/>
      </rPr>
      <t>年计划招收人数（人）</t>
    </r>
  </si>
  <si>
    <r>
      <rPr>
        <sz val="11"/>
        <rFont val="Times New Roman"/>
        <charset val="0"/>
      </rPr>
      <t>2025</t>
    </r>
    <r>
      <rPr>
        <sz val="11"/>
        <rFont val="黑体"/>
        <charset val="0"/>
      </rPr>
      <t>年计划招收人数（人）</t>
    </r>
  </si>
  <si>
    <r>
      <rPr>
        <sz val="11"/>
        <rFont val="Times New Roman"/>
        <charset val="0"/>
      </rPr>
      <t>2025</t>
    </r>
    <r>
      <rPr>
        <sz val="11"/>
        <rFont val="黑体"/>
        <charset val="0"/>
      </rPr>
      <t>年补助金额</t>
    </r>
  </si>
  <si>
    <r>
      <rPr>
        <sz val="11"/>
        <rFont val="黑体"/>
        <charset val="134"/>
      </rPr>
      <t>培训人数（人）</t>
    </r>
  </si>
  <si>
    <r>
      <rPr>
        <sz val="11"/>
        <rFont val="黑体"/>
        <charset val="134"/>
      </rPr>
      <t>补助金额</t>
    </r>
  </si>
  <si>
    <r>
      <rPr>
        <sz val="11"/>
        <rFont val="Times New Roman"/>
        <charset val="0"/>
      </rPr>
      <t>5+3</t>
    </r>
    <r>
      <rPr>
        <sz val="11"/>
        <rFont val="黑体"/>
        <charset val="134"/>
      </rPr>
      <t>学员</t>
    </r>
  </si>
  <si>
    <r>
      <rPr>
        <sz val="11"/>
        <rFont val="Times New Roman"/>
        <charset val="0"/>
      </rPr>
      <t>3+2</t>
    </r>
    <r>
      <rPr>
        <sz val="11"/>
        <rFont val="黑体"/>
        <charset val="134"/>
      </rPr>
      <t>学员</t>
    </r>
  </si>
  <si>
    <r>
      <rPr>
        <sz val="11"/>
        <rFont val="黑体"/>
        <charset val="134"/>
      </rPr>
      <t>转岗培训</t>
    </r>
  </si>
  <si>
    <r>
      <rPr>
        <sz val="11"/>
        <rFont val="黑体"/>
        <charset val="134"/>
      </rPr>
      <t>岗位培训</t>
    </r>
  </si>
  <si>
    <r>
      <rPr>
        <sz val="11"/>
        <rFont val="宋体"/>
        <charset val="134"/>
      </rPr>
      <t>栏次</t>
    </r>
  </si>
  <si>
    <r>
      <rPr>
        <sz val="11"/>
        <rFont val="Times New Roman"/>
        <charset val="0"/>
      </rPr>
      <t>A</t>
    </r>
    <r>
      <rPr>
        <sz val="11"/>
        <rFont val="宋体"/>
        <charset val="134"/>
      </rPr>
      <t>栏</t>
    </r>
  </si>
  <si>
    <r>
      <rPr>
        <sz val="11"/>
        <rFont val="Times New Roman"/>
        <charset val="0"/>
      </rPr>
      <t>B</t>
    </r>
    <r>
      <rPr>
        <sz val="11"/>
        <rFont val="宋体"/>
        <charset val="134"/>
      </rPr>
      <t>栏</t>
    </r>
  </si>
  <si>
    <r>
      <rPr>
        <sz val="11"/>
        <rFont val="Times New Roman"/>
        <charset val="0"/>
      </rPr>
      <t>C</t>
    </r>
    <r>
      <rPr>
        <sz val="11"/>
        <rFont val="宋体"/>
        <charset val="134"/>
      </rPr>
      <t>栏</t>
    </r>
  </si>
  <si>
    <r>
      <rPr>
        <sz val="11"/>
        <rFont val="Times New Roman"/>
        <charset val="0"/>
      </rPr>
      <t>D</t>
    </r>
    <r>
      <rPr>
        <sz val="11"/>
        <rFont val="宋体"/>
        <charset val="134"/>
      </rPr>
      <t>栏</t>
    </r>
  </si>
  <si>
    <r>
      <rPr>
        <sz val="11"/>
        <rFont val="Times New Roman"/>
        <charset val="0"/>
      </rPr>
      <t>E</t>
    </r>
    <r>
      <rPr>
        <sz val="11"/>
        <rFont val="宋体"/>
        <charset val="134"/>
      </rPr>
      <t>栏</t>
    </r>
  </si>
  <si>
    <r>
      <rPr>
        <sz val="11"/>
        <rFont val="Times New Roman"/>
        <charset val="0"/>
      </rPr>
      <t>F</t>
    </r>
    <r>
      <rPr>
        <sz val="11"/>
        <rFont val="宋体"/>
        <charset val="134"/>
      </rPr>
      <t>栏</t>
    </r>
  </si>
  <si>
    <r>
      <rPr>
        <sz val="11"/>
        <rFont val="Times New Roman"/>
        <charset val="0"/>
      </rPr>
      <t>G</t>
    </r>
    <r>
      <rPr>
        <sz val="11"/>
        <rFont val="宋体"/>
        <charset val="134"/>
      </rPr>
      <t>栏</t>
    </r>
  </si>
  <si>
    <r>
      <rPr>
        <sz val="11"/>
        <rFont val="Times New Roman"/>
        <charset val="0"/>
      </rPr>
      <t>H</t>
    </r>
    <r>
      <rPr>
        <sz val="11"/>
        <rFont val="宋体"/>
        <charset val="0"/>
      </rPr>
      <t>栏</t>
    </r>
    <r>
      <rPr>
        <sz val="11"/>
        <rFont val="Times New Roman"/>
        <charset val="0"/>
      </rPr>
      <t>=</t>
    </r>
    <r>
      <rPr>
        <sz val="11"/>
        <rFont val="宋体"/>
        <charset val="0"/>
      </rPr>
      <t>（</t>
    </r>
    <r>
      <rPr>
        <sz val="11"/>
        <rFont val="Times New Roman"/>
        <charset val="0"/>
      </rPr>
      <t>A</t>
    </r>
    <r>
      <rPr>
        <sz val="11"/>
        <rFont val="宋体"/>
        <charset val="0"/>
      </rPr>
      <t>栏</t>
    </r>
    <r>
      <rPr>
        <sz val="11"/>
        <rFont val="SimSun"/>
        <charset val="0"/>
      </rPr>
      <t>＋</t>
    </r>
    <r>
      <rPr>
        <sz val="11"/>
        <rFont val="Times New Roman"/>
        <charset val="0"/>
      </rPr>
      <t>B</t>
    </r>
    <r>
      <rPr>
        <sz val="11"/>
        <rFont val="宋体"/>
        <charset val="0"/>
      </rPr>
      <t>栏</t>
    </r>
    <r>
      <rPr>
        <sz val="11"/>
        <rFont val="Times New Roman"/>
        <charset val="0"/>
      </rPr>
      <t>)×3</t>
    </r>
    <r>
      <rPr>
        <sz val="11"/>
        <rFont val="SimSun"/>
        <charset val="0"/>
      </rPr>
      <t>＋</t>
    </r>
    <r>
      <rPr>
        <sz val="11"/>
        <rFont val="Times New Roman"/>
        <charset val="0"/>
      </rPr>
      <t>C</t>
    </r>
    <r>
      <rPr>
        <sz val="11"/>
        <rFont val="宋体"/>
        <charset val="0"/>
      </rPr>
      <t>栏</t>
    </r>
    <r>
      <rPr>
        <sz val="11"/>
        <rFont val="Times New Roman"/>
        <charset val="0"/>
      </rPr>
      <t>×2</t>
    </r>
    <r>
      <rPr>
        <sz val="11"/>
        <rFont val="SimSun"/>
        <charset val="0"/>
      </rPr>
      <t>＋</t>
    </r>
    <r>
      <rPr>
        <sz val="11"/>
        <rFont val="宋体"/>
        <charset val="0"/>
      </rPr>
      <t>（</t>
    </r>
    <r>
      <rPr>
        <sz val="11"/>
        <rFont val="Times New Roman"/>
        <charset val="0"/>
      </rPr>
      <t>D</t>
    </r>
    <r>
      <rPr>
        <sz val="11"/>
        <rFont val="宋体"/>
        <charset val="0"/>
      </rPr>
      <t>栏</t>
    </r>
    <r>
      <rPr>
        <sz val="11"/>
        <rFont val="Times New Roman"/>
        <charset val="0"/>
      </rPr>
      <t>×3</t>
    </r>
    <r>
      <rPr>
        <sz val="11"/>
        <rFont val="SimSun"/>
        <charset val="0"/>
      </rPr>
      <t>＋</t>
    </r>
    <r>
      <rPr>
        <sz val="11"/>
        <rFont val="Times New Roman"/>
        <charset val="0"/>
      </rPr>
      <t>E</t>
    </r>
    <r>
      <rPr>
        <sz val="11"/>
        <rFont val="宋体"/>
        <charset val="0"/>
      </rPr>
      <t>栏</t>
    </r>
    <r>
      <rPr>
        <sz val="11"/>
        <rFont val="Times New Roman"/>
        <charset val="0"/>
      </rPr>
      <t>×2</t>
    </r>
    <r>
      <rPr>
        <sz val="11"/>
        <rFont val="宋体"/>
        <charset val="0"/>
      </rPr>
      <t>）</t>
    </r>
    <r>
      <rPr>
        <sz val="11"/>
        <rFont val="Times New Roman"/>
        <charset val="0"/>
      </rPr>
      <t>×1/3+F</t>
    </r>
    <r>
      <rPr>
        <sz val="11"/>
        <rFont val="宋体"/>
        <charset val="0"/>
      </rPr>
      <t>栏</t>
    </r>
    <r>
      <rPr>
        <sz val="11"/>
        <rFont val="Times New Roman"/>
        <charset val="0"/>
      </rPr>
      <t>×2</t>
    </r>
    <r>
      <rPr>
        <sz val="11"/>
        <rFont val="SimSun"/>
        <charset val="0"/>
      </rPr>
      <t>＋</t>
    </r>
    <r>
      <rPr>
        <sz val="11"/>
        <rFont val="Times New Roman"/>
        <charset val="0"/>
      </rPr>
      <t>G</t>
    </r>
    <r>
      <rPr>
        <sz val="11"/>
        <rFont val="宋体"/>
        <charset val="0"/>
      </rPr>
      <t>栏</t>
    </r>
    <r>
      <rPr>
        <sz val="11"/>
        <rFont val="Times New Roman"/>
        <charset val="0"/>
      </rPr>
      <t>×1</t>
    </r>
  </si>
  <si>
    <r>
      <rPr>
        <sz val="11"/>
        <rFont val="Times New Roman"/>
        <charset val="0"/>
      </rPr>
      <t>I</t>
    </r>
    <r>
      <rPr>
        <sz val="11"/>
        <rFont val="宋体"/>
        <charset val="134"/>
      </rPr>
      <t>栏</t>
    </r>
  </si>
  <si>
    <r>
      <rPr>
        <sz val="11"/>
        <rFont val="Times New Roman"/>
        <charset val="0"/>
      </rPr>
      <t>J</t>
    </r>
    <r>
      <rPr>
        <sz val="11"/>
        <rFont val="宋体"/>
        <charset val="0"/>
      </rPr>
      <t>栏</t>
    </r>
    <r>
      <rPr>
        <sz val="11"/>
        <rFont val="Times New Roman"/>
        <charset val="0"/>
      </rPr>
      <t>=I</t>
    </r>
    <r>
      <rPr>
        <sz val="11"/>
        <rFont val="宋体"/>
        <charset val="0"/>
      </rPr>
      <t>栏</t>
    </r>
    <r>
      <rPr>
        <sz val="11"/>
        <rFont val="Times New Roman"/>
        <charset val="0"/>
      </rPr>
      <t>×0.055</t>
    </r>
    <r>
      <rPr>
        <sz val="11"/>
        <rFont val="Arial"/>
        <charset val="0"/>
      </rPr>
      <t>×</t>
    </r>
    <r>
      <rPr>
        <sz val="11"/>
        <rFont val="Times New Roman"/>
        <charset val="0"/>
      </rPr>
      <t>7</t>
    </r>
  </si>
  <si>
    <r>
      <rPr>
        <sz val="11"/>
        <rFont val="Times New Roman"/>
        <charset val="0"/>
      </rPr>
      <t>K</t>
    </r>
    <r>
      <rPr>
        <sz val="11"/>
        <rFont val="宋体"/>
        <charset val="134"/>
      </rPr>
      <t>栏</t>
    </r>
  </si>
  <si>
    <r>
      <rPr>
        <sz val="11"/>
        <rFont val="Times New Roman"/>
        <charset val="0"/>
      </rPr>
      <t>L</t>
    </r>
    <r>
      <rPr>
        <sz val="11"/>
        <rFont val="宋体"/>
        <charset val="0"/>
      </rPr>
      <t>栏</t>
    </r>
  </si>
  <si>
    <r>
      <rPr>
        <sz val="11"/>
        <rFont val="Times New Roman"/>
        <charset val="0"/>
      </rPr>
      <t>M</t>
    </r>
    <r>
      <rPr>
        <sz val="11"/>
        <rFont val="宋体"/>
        <charset val="0"/>
      </rPr>
      <t>栏</t>
    </r>
    <r>
      <rPr>
        <sz val="11"/>
        <rFont val="Times New Roman"/>
        <charset val="0"/>
      </rPr>
      <t>=H</t>
    </r>
    <r>
      <rPr>
        <sz val="11"/>
        <rFont val="宋体"/>
        <charset val="0"/>
      </rPr>
      <t>栏</t>
    </r>
    <r>
      <rPr>
        <sz val="11"/>
        <rFont val="SimSun"/>
        <charset val="0"/>
      </rPr>
      <t>＋</t>
    </r>
    <r>
      <rPr>
        <sz val="11"/>
        <rFont val="Times New Roman"/>
        <charset val="0"/>
      </rPr>
      <t>J</t>
    </r>
    <r>
      <rPr>
        <sz val="11"/>
        <rFont val="宋体"/>
        <charset val="0"/>
      </rPr>
      <t>栏</t>
    </r>
    <r>
      <rPr>
        <sz val="11"/>
        <rFont val="SimSun"/>
        <charset val="0"/>
      </rPr>
      <t>＋</t>
    </r>
    <r>
      <rPr>
        <sz val="11"/>
        <rFont val="Times New Roman"/>
        <charset val="0"/>
      </rPr>
      <t>K</t>
    </r>
    <r>
      <rPr>
        <sz val="11"/>
        <rFont val="宋体"/>
        <charset val="0"/>
      </rPr>
      <t>栏</t>
    </r>
    <r>
      <rPr>
        <sz val="11"/>
        <rFont val="SimSun"/>
        <charset val="0"/>
      </rPr>
      <t>＋</t>
    </r>
    <r>
      <rPr>
        <sz val="11"/>
        <rFont val="Times New Roman"/>
        <charset val="0"/>
      </rPr>
      <t>L</t>
    </r>
    <r>
      <rPr>
        <sz val="11"/>
        <rFont val="宋体"/>
        <charset val="0"/>
      </rPr>
      <t>栏</t>
    </r>
  </si>
  <si>
    <r>
      <rPr>
        <b/>
        <sz val="11"/>
        <rFont val="宋体"/>
        <charset val="134"/>
      </rPr>
      <t>云浮市</t>
    </r>
  </si>
  <si>
    <r>
      <rPr>
        <sz val="11"/>
        <rFont val="宋体"/>
        <charset val="134"/>
      </rPr>
      <t>市人民医院</t>
    </r>
  </si>
  <si>
    <r>
      <rPr>
        <sz val="11"/>
        <rFont val="宋体"/>
        <charset val="134"/>
      </rPr>
      <t>云城区</t>
    </r>
  </si>
  <si>
    <r>
      <rPr>
        <sz val="11"/>
        <rFont val="宋体"/>
        <charset val="134"/>
      </rPr>
      <t>云安区</t>
    </r>
  </si>
  <si>
    <r>
      <rPr>
        <sz val="11"/>
        <rFont val="宋体"/>
        <charset val="134"/>
      </rPr>
      <t>罗定市</t>
    </r>
  </si>
  <si>
    <r>
      <rPr>
        <sz val="11"/>
        <rFont val="宋体"/>
        <charset val="134"/>
      </rPr>
      <t>新兴县</t>
    </r>
  </si>
  <si>
    <r>
      <rPr>
        <sz val="11"/>
        <rFont val="宋体"/>
        <charset val="134"/>
      </rPr>
      <t>郁南县</t>
    </r>
  </si>
  <si>
    <r>
      <rPr>
        <sz val="11"/>
        <rFont val="宋体"/>
        <charset val="134"/>
      </rPr>
      <t>备注：</t>
    </r>
    <r>
      <rPr>
        <sz val="11"/>
        <rFont val="Times New Roman"/>
        <charset val="134"/>
      </rPr>
      <t xml:space="preserve">
        1.</t>
    </r>
    <r>
      <rPr>
        <sz val="11"/>
        <rFont val="宋体"/>
        <charset val="134"/>
      </rPr>
      <t>项目实行按需培训。采取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预拨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结算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方式下达经费，补助标准：全科医生规范化培训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人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年、助理全科医生培训和转岗培训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人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年，岗位培训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人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年。带教师资培训补助标准</t>
    </r>
    <r>
      <rPr>
        <sz val="11"/>
        <rFont val="Times New Roman"/>
        <charset val="134"/>
      </rPr>
      <t>550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人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天，共集中培训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天。</t>
    </r>
    <r>
      <rPr>
        <sz val="11"/>
        <rFont val="Times New Roman"/>
        <charset val="134"/>
      </rPr>
      <t>5+3</t>
    </r>
    <r>
      <rPr>
        <sz val="11"/>
        <rFont val="宋体"/>
        <charset val="134"/>
      </rPr>
      <t>与</t>
    </r>
    <r>
      <rPr>
        <sz val="11"/>
        <rFont val="Times New Roman"/>
        <charset val="134"/>
      </rPr>
      <t>3+2</t>
    </r>
    <r>
      <rPr>
        <sz val="11"/>
        <rFont val="宋体"/>
        <charset val="134"/>
      </rPr>
      <t>项目按新招收人数经费的三分之一下达经费，跨年度按实际招收人数进行结算。</t>
    </r>
    <r>
      <rPr>
        <sz val="11"/>
        <rFont val="Times New Roman"/>
        <charset val="134"/>
      </rPr>
      <t xml:space="preserve">
        2.</t>
    </r>
    <r>
      <rPr>
        <sz val="11"/>
        <rFont val="宋体"/>
        <charset val="134"/>
      </rPr>
      <t>根据《关于下达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年省级医疗卫生健康事业发展专项资金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第一批）的通知》（云财社〔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号）要求，现收回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年云城区、云安区全科医生培训费分别为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万元、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万元，清算分配给市人民医院。</t>
    </r>
    <r>
      <rPr>
        <sz val="11"/>
        <rFont val="Times New Roman"/>
        <charset val="134"/>
      </rPr>
      <t xml:space="preserve">
        3.K</t>
    </r>
    <r>
      <rPr>
        <sz val="11"/>
        <rFont val="宋体"/>
        <charset val="134"/>
      </rPr>
      <t>栏明细见附件</t>
    </r>
    <r>
      <rPr>
        <sz val="11"/>
        <rFont val="Times New Roman"/>
        <charset val="134"/>
      </rPr>
      <t>2—1</t>
    </r>
    <r>
      <rPr>
        <sz val="11"/>
        <rFont val="宋体"/>
        <charset val="134"/>
      </rPr>
      <t>。</t>
    </r>
  </si>
  <si>
    <r>
      <rPr>
        <sz val="11"/>
        <color rgb="FF000000"/>
        <rFont val="黑体"/>
        <charset val="134"/>
      </rPr>
      <t>附件</t>
    </r>
    <r>
      <rPr>
        <sz val="11"/>
        <color rgb="FF000000"/>
        <rFont val="Times New Roman"/>
        <charset val="134"/>
      </rPr>
      <t>1—2</t>
    </r>
  </si>
  <si>
    <r>
      <rPr>
        <sz val="22"/>
        <color rgb="FF000000"/>
        <rFont val="方正小标宋简体"/>
        <charset val="0"/>
      </rPr>
      <t>卫生人才培训项目资金分配测算表（全科医生培训结算）</t>
    </r>
  </si>
  <si>
    <r>
      <rPr>
        <sz val="11"/>
        <rFont val="Times New Roman"/>
        <charset val="0"/>
      </rPr>
      <t>2023</t>
    </r>
    <r>
      <rPr>
        <sz val="11"/>
        <rFont val="黑体"/>
        <charset val="0"/>
      </rPr>
      <t>年已下发补助</t>
    </r>
  </si>
  <si>
    <r>
      <rPr>
        <sz val="11"/>
        <color theme="1"/>
        <rFont val="Times New Roman"/>
        <charset val="0"/>
      </rPr>
      <t>2023</t>
    </r>
    <r>
      <rPr>
        <sz val="11"/>
        <color rgb="FF000000"/>
        <rFont val="黑体"/>
        <charset val="0"/>
      </rPr>
      <t>年结算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</si>
  <si>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黑体"/>
        <charset val="134"/>
      </rPr>
      <t>年结算补助资金</t>
    </r>
  </si>
  <si>
    <r>
      <rPr>
        <sz val="11"/>
        <rFont val="Times New Roman"/>
        <charset val="0"/>
      </rPr>
      <t>2021</t>
    </r>
    <r>
      <rPr>
        <sz val="11"/>
        <rFont val="黑体"/>
        <charset val="0"/>
      </rPr>
      <t>级培训人数</t>
    </r>
  </si>
  <si>
    <r>
      <rPr>
        <sz val="11"/>
        <rFont val="Times New Roman"/>
        <charset val="0"/>
      </rPr>
      <t>2022</t>
    </r>
    <r>
      <rPr>
        <sz val="11"/>
        <rFont val="黑体"/>
        <charset val="0"/>
      </rPr>
      <t>级计划招收人数</t>
    </r>
  </si>
  <si>
    <r>
      <rPr>
        <sz val="11"/>
        <rFont val="Times New Roman"/>
        <charset val="0"/>
      </rPr>
      <t>2023</t>
    </r>
    <r>
      <rPr>
        <sz val="11"/>
        <rFont val="黑体"/>
        <charset val="0"/>
      </rPr>
      <t>年计划招收人数</t>
    </r>
  </si>
  <si>
    <r>
      <rPr>
        <sz val="11"/>
        <rFont val="Times New Roman"/>
        <charset val="0"/>
      </rPr>
      <t>2023</t>
    </r>
    <r>
      <rPr>
        <sz val="11"/>
        <rFont val="黑体"/>
        <charset val="0"/>
      </rPr>
      <t>年已补助金额</t>
    </r>
  </si>
  <si>
    <r>
      <rPr>
        <sz val="11"/>
        <rFont val="Times New Roman"/>
        <charset val="0"/>
      </rPr>
      <t>2021</t>
    </r>
    <r>
      <rPr>
        <sz val="11"/>
        <rFont val="黑体"/>
        <charset val="0"/>
      </rPr>
      <t>级实际培训人数</t>
    </r>
  </si>
  <si>
    <r>
      <rPr>
        <sz val="11"/>
        <rFont val="Times New Roman"/>
        <charset val="0"/>
      </rPr>
      <t>2022</t>
    </r>
    <r>
      <rPr>
        <sz val="11"/>
        <rFont val="黑体"/>
        <charset val="0"/>
      </rPr>
      <t>级实际培训人数</t>
    </r>
  </si>
  <si>
    <r>
      <rPr>
        <sz val="11"/>
        <rFont val="Times New Roman"/>
        <charset val="0"/>
      </rPr>
      <t>2023</t>
    </r>
    <r>
      <rPr>
        <sz val="11"/>
        <rFont val="黑体"/>
        <charset val="0"/>
      </rPr>
      <t>年实际培训人数</t>
    </r>
  </si>
  <si>
    <r>
      <rPr>
        <sz val="11"/>
        <rFont val="黑体"/>
        <charset val="134"/>
      </rPr>
      <t>实际应补助金额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</si>
  <si>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栏</t>
    </r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</si>
  <si>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栏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</si>
  <si>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栏</t>
    </r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</si>
  <si>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栏</t>
    </r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</si>
  <si>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栏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</si>
  <si>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栏</t>
    </r>
  </si>
  <si>
    <r>
      <rPr>
        <sz val="11"/>
        <rFont val="Times New Roman"/>
        <charset val="134"/>
      </rPr>
      <t>7</t>
    </r>
    <r>
      <rPr>
        <sz val="11"/>
        <rFont val="宋体"/>
        <charset val="134"/>
      </rPr>
      <t>栏</t>
    </r>
  </si>
  <si>
    <r>
      <rPr>
        <sz val="11"/>
        <rFont val="Times New Roman"/>
        <charset val="134"/>
      </rPr>
      <t>8</t>
    </r>
    <r>
      <rPr>
        <sz val="11"/>
        <rFont val="宋体"/>
        <charset val="134"/>
      </rPr>
      <t>栏</t>
    </r>
    <r>
      <rPr>
        <sz val="11"/>
        <rFont val="Times New Roman"/>
        <charset val="134"/>
      </rPr>
      <t>=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栏＋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栏＋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栏）</t>
    </r>
    <r>
      <rPr>
        <sz val="11"/>
        <rFont val="Times New Roman"/>
        <charset val="134"/>
      </rPr>
      <t>×3</t>
    </r>
    <r>
      <rPr>
        <sz val="11"/>
        <rFont val="宋体"/>
        <charset val="134"/>
      </rPr>
      <t>＋（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栏＋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栏＋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栏）</t>
    </r>
    <r>
      <rPr>
        <sz val="11"/>
        <rFont val="Times New Roman"/>
        <charset val="134"/>
      </rPr>
      <t>×2</t>
    </r>
    <r>
      <rPr>
        <sz val="11"/>
        <rFont val="宋体"/>
        <charset val="134"/>
      </rPr>
      <t>＋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栏</t>
    </r>
    <r>
      <rPr>
        <sz val="11"/>
        <rFont val="Times New Roman"/>
        <charset val="134"/>
      </rPr>
      <t>×1</t>
    </r>
  </si>
  <si>
    <r>
      <rPr>
        <sz val="11"/>
        <rFont val="Times New Roman"/>
        <charset val="134"/>
      </rPr>
      <t>9</t>
    </r>
    <r>
      <rPr>
        <sz val="11"/>
        <color indexed="8"/>
        <rFont val="宋体"/>
        <charset val="134"/>
      </rPr>
      <t>栏</t>
    </r>
  </si>
  <si>
    <r>
      <rPr>
        <sz val="11"/>
        <rFont val="Times New Roman"/>
        <charset val="134"/>
      </rPr>
      <t>10</t>
    </r>
    <r>
      <rPr>
        <sz val="11"/>
        <color indexed="8"/>
        <rFont val="宋体"/>
        <charset val="134"/>
      </rPr>
      <t>栏</t>
    </r>
  </si>
  <si>
    <r>
      <rPr>
        <sz val="11"/>
        <rFont val="Times New Roman"/>
        <charset val="134"/>
      </rPr>
      <t>1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栏</t>
    </r>
  </si>
  <si>
    <r>
      <rPr>
        <sz val="11"/>
        <rFont val="Times New Roman"/>
        <charset val="134"/>
      </rPr>
      <t>12</t>
    </r>
    <r>
      <rPr>
        <sz val="11"/>
        <color indexed="8"/>
        <rFont val="宋体"/>
        <charset val="134"/>
      </rPr>
      <t>栏</t>
    </r>
  </si>
  <si>
    <r>
      <rPr>
        <sz val="11"/>
        <rFont val="Times New Roman"/>
        <charset val="134"/>
      </rPr>
      <t>13</t>
    </r>
    <r>
      <rPr>
        <sz val="11"/>
        <color indexed="8"/>
        <rFont val="宋体"/>
        <charset val="134"/>
      </rPr>
      <t>栏</t>
    </r>
  </si>
  <si>
    <r>
      <rPr>
        <sz val="11"/>
        <rFont val="Times New Roman"/>
        <charset val="134"/>
      </rPr>
      <t>1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栏</t>
    </r>
  </si>
  <si>
    <r>
      <rPr>
        <sz val="11"/>
        <rFont val="Times New Roman"/>
        <charset val="134"/>
      </rPr>
      <t>1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栏</t>
    </r>
  </si>
  <si>
    <r>
      <rPr>
        <sz val="11"/>
        <rFont val="Times New Roman"/>
        <charset val="134"/>
      </rPr>
      <t>16</t>
    </r>
    <r>
      <rPr>
        <sz val="11"/>
        <color rgb="FF000000"/>
        <rFont val="宋体"/>
        <charset val="134"/>
      </rPr>
      <t>栏</t>
    </r>
    <r>
      <rPr>
        <sz val="11"/>
        <color rgb="FF000000"/>
        <rFont val="Times New Roman"/>
        <charset val="134"/>
      </rPr>
      <t>=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9</t>
    </r>
    <r>
      <rPr>
        <sz val="11"/>
        <color rgb="FF000000"/>
        <rFont val="宋体"/>
        <charset val="134"/>
      </rPr>
      <t>栏＋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宋体"/>
        <charset val="134"/>
      </rPr>
      <t>栏＋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宋体"/>
        <charset val="134"/>
      </rPr>
      <t>栏）</t>
    </r>
    <r>
      <rPr>
        <sz val="11"/>
        <color rgb="FF000000"/>
        <rFont val="Times New Roman"/>
        <charset val="134"/>
      </rPr>
      <t>×3</t>
    </r>
    <r>
      <rPr>
        <sz val="11"/>
        <color rgb="FF000000"/>
        <rFont val="宋体"/>
        <charset val="134"/>
      </rPr>
      <t>＋（</t>
    </r>
    <r>
      <rPr>
        <sz val="11"/>
        <color rgb="FF000000"/>
        <rFont val="Times New Roman"/>
        <charset val="134"/>
      </rPr>
      <t>11</t>
    </r>
    <r>
      <rPr>
        <sz val="11"/>
        <color rgb="FF000000"/>
        <rFont val="宋体"/>
        <charset val="134"/>
      </rPr>
      <t>栏＋</t>
    </r>
    <r>
      <rPr>
        <sz val="11"/>
        <color rgb="FF000000"/>
        <rFont val="Times New Roman"/>
        <charset val="134"/>
      </rPr>
      <t>13</t>
    </r>
    <r>
      <rPr>
        <sz val="11"/>
        <color rgb="FF000000"/>
        <rFont val="宋体"/>
        <charset val="134"/>
      </rPr>
      <t>栏＋</t>
    </r>
    <r>
      <rPr>
        <sz val="11"/>
        <color rgb="FF000000"/>
        <rFont val="Times New Roman"/>
        <charset val="134"/>
      </rPr>
      <t>14</t>
    </r>
    <r>
      <rPr>
        <sz val="11"/>
        <color rgb="FF000000"/>
        <rFont val="宋体"/>
        <charset val="134"/>
      </rPr>
      <t>栏）</t>
    </r>
    <r>
      <rPr>
        <sz val="11"/>
        <color rgb="FF000000"/>
        <rFont val="Times New Roman"/>
        <charset val="134"/>
      </rPr>
      <t>×2</t>
    </r>
    <r>
      <rPr>
        <sz val="11"/>
        <color rgb="FF000000"/>
        <rFont val="宋体"/>
        <charset val="134"/>
      </rPr>
      <t>＋</t>
    </r>
    <r>
      <rPr>
        <sz val="11"/>
        <color rgb="FF000000"/>
        <rFont val="Times New Roman"/>
        <charset val="134"/>
      </rPr>
      <t>15</t>
    </r>
    <r>
      <rPr>
        <sz val="11"/>
        <color rgb="FF000000"/>
        <rFont val="宋体"/>
        <charset val="134"/>
      </rPr>
      <t>栏</t>
    </r>
  </si>
  <si>
    <r>
      <rPr>
        <sz val="11"/>
        <rFont val="Times New Roman"/>
        <charset val="134"/>
      </rPr>
      <t>17</t>
    </r>
    <r>
      <rPr>
        <sz val="11"/>
        <rFont val="宋体"/>
        <charset val="134"/>
      </rPr>
      <t>栏</t>
    </r>
    <r>
      <rPr>
        <sz val="11"/>
        <rFont val="Times New Roman"/>
        <charset val="134"/>
      </rPr>
      <t>=16</t>
    </r>
    <r>
      <rPr>
        <sz val="11"/>
        <rFont val="宋体"/>
        <charset val="134"/>
      </rPr>
      <t>栏－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栏</t>
    </r>
  </si>
  <si>
    <r>
      <rPr>
        <sz val="11"/>
        <color indexed="8"/>
        <rFont val="宋体"/>
        <charset val="134"/>
      </rPr>
      <t>市人民医院</t>
    </r>
  </si>
  <si>
    <r>
      <rPr>
        <sz val="11"/>
        <color indexed="8"/>
        <rFont val="宋体"/>
        <charset val="134"/>
      </rPr>
      <t>云城区</t>
    </r>
  </si>
  <si>
    <r>
      <rPr>
        <sz val="11"/>
        <color indexed="8"/>
        <rFont val="宋体"/>
        <charset val="134"/>
      </rPr>
      <t>云安区</t>
    </r>
  </si>
  <si>
    <r>
      <rPr>
        <sz val="11"/>
        <color indexed="8"/>
        <rFont val="宋体"/>
        <charset val="134"/>
      </rPr>
      <t>罗定市</t>
    </r>
  </si>
  <si>
    <r>
      <rPr>
        <sz val="11"/>
        <color indexed="8"/>
        <rFont val="宋体"/>
        <charset val="134"/>
      </rPr>
      <t>新兴县</t>
    </r>
  </si>
  <si>
    <r>
      <rPr>
        <sz val="11"/>
        <color indexed="8"/>
        <rFont val="宋体"/>
        <charset val="134"/>
      </rPr>
      <t>郁南县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</si>
</sst>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5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黑体"/>
      <charset val="134"/>
    </font>
    <font>
      <sz val="11"/>
      <color theme="1"/>
      <name val="Times New Roman"/>
      <charset val="0"/>
    </font>
    <font>
      <sz val="22"/>
      <color rgb="FF000000"/>
      <name val="Times New Roman"/>
      <charset val="0"/>
    </font>
    <font>
      <sz val="11"/>
      <color indexed="8"/>
      <name val="Times New Roman"/>
      <charset val="0"/>
    </font>
    <font>
      <sz val="11"/>
      <name val="Times New Roman"/>
      <charset val="134"/>
    </font>
    <font>
      <sz val="11"/>
      <name val="Times New Roman"/>
      <charset val="0"/>
    </font>
    <font>
      <b/>
      <sz val="11"/>
      <name val="Times New Roman"/>
      <charset val="134"/>
    </font>
    <font>
      <b/>
      <sz val="11"/>
      <color indexed="8"/>
      <name val="Times New Roman"/>
      <charset val="0"/>
    </font>
    <font>
      <sz val="11"/>
      <color rgb="FFFF0000"/>
      <name val="Times New Roman"/>
      <charset val="134"/>
    </font>
    <font>
      <sz val="14"/>
      <color rgb="FF000000"/>
      <name val="Times New Roman"/>
      <charset val="0"/>
    </font>
    <font>
      <sz val="14"/>
      <color indexed="8"/>
      <name val="Times New Roman"/>
      <charset val="0"/>
    </font>
    <font>
      <sz val="14"/>
      <color rgb="FFFF0000"/>
      <name val="Times New Roman"/>
      <charset val="0"/>
    </font>
    <font>
      <sz val="11"/>
      <color theme="1"/>
      <name val="宋体"/>
      <charset val="0"/>
      <scheme val="minor"/>
    </font>
    <font>
      <sz val="12"/>
      <name val="Arial"/>
      <charset val="0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Times New Roman"/>
      <charset val="134"/>
    </font>
    <font>
      <sz val="22"/>
      <color rgb="FF000000"/>
      <name val="方正小标宋简体"/>
      <charset val="0"/>
    </font>
    <font>
      <sz val="11"/>
      <name val="黑体"/>
      <charset val="134"/>
    </font>
    <font>
      <sz val="11"/>
      <name val="黑体"/>
      <charset val="0"/>
    </font>
    <font>
      <sz val="11"/>
      <color rgb="FF000000"/>
      <name val="黑体"/>
      <charset val="0"/>
    </font>
    <font>
      <sz val="11"/>
      <color theme="1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SimSun"/>
      <charset val="0"/>
    </font>
    <font>
      <sz val="1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7" fillId="1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24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2" borderId="16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12" borderId="15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1" fillId="0" borderId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43" fontId="11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0" fontId="12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justify" vertical="center"/>
    </xf>
    <xf numFmtId="0" fontId="13" fillId="0" borderId="0" xfId="0" applyNumberFormat="1" applyFont="1" applyFill="1" applyBorder="1" applyAlignment="1"/>
    <xf numFmtId="0" fontId="14" fillId="0" borderId="0" xfId="0" applyNumberFormat="1" applyFont="1" applyFill="1" applyBorder="1" applyAlignment="1"/>
    <xf numFmtId="0" fontId="6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/>
    <xf numFmtId="0" fontId="1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8" fillId="0" borderId="8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43" fontId="11" fillId="0" borderId="1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 wrapText="1"/>
    </xf>
    <xf numFmtId="43" fontId="8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常规_表4 基层卫生人才队伍建设" xfId="2"/>
    <cellStyle name="20% - 强调文字颜色 3" xfId="3" builtinId="38"/>
    <cellStyle name="输入" xfId="4" builtinId="20"/>
    <cellStyle name="货币" xfId="5" builtinId="4"/>
    <cellStyle name="千位分隔_表4 基层卫生人才队伍建设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_测算表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_Sheet1_Sheet13_2017住培 (2)_1_表4 基层卫生人才队伍建设" xfId="50"/>
    <cellStyle name="40% - 强调文字颜色 6" xfId="51" builtinId="51"/>
    <cellStyle name="60% - 强调文字颜色 6" xfId="52" builtinId="52"/>
    <cellStyle name="常规_Sheet1_Sheet13_2017住培 (2)_1" xfId="53"/>
    <cellStyle name="常规_Sheet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view="pageBreakPreview" zoomScaleNormal="100" workbookViewId="0">
      <selection activeCell="N4" sqref="N4:N6"/>
    </sheetView>
  </sheetViews>
  <sheetFormatPr defaultColWidth="10" defaultRowHeight="13.8"/>
  <cols>
    <col min="1" max="1" width="12.3796296296296" style="3" customWidth="1"/>
    <col min="2" max="8" width="7.62962962962963" style="21" customWidth="1"/>
    <col min="9" max="9" width="14.3796296296296" style="22" customWidth="1"/>
    <col min="10" max="10" width="7.62962962962963" style="21" customWidth="1"/>
    <col min="11" max="13" width="8.62962962962963" style="21" customWidth="1"/>
    <col min="14" max="14" width="10.3796296296296" style="1" customWidth="1"/>
    <col min="15" max="16384" width="10" style="1"/>
  </cols>
  <sheetData>
    <row r="1" s="1" customFormat="1" ht="28" customHeight="1" spans="1:13">
      <c r="A1" s="23" t="s">
        <v>0</v>
      </c>
      <c r="B1" s="24"/>
      <c r="C1" s="25"/>
      <c r="D1" s="25"/>
      <c r="E1" s="25"/>
      <c r="F1" s="25"/>
      <c r="G1" s="25"/>
      <c r="H1" s="25"/>
      <c r="I1" s="37"/>
      <c r="J1" s="25"/>
      <c r="K1" s="25"/>
      <c r="L1" s="25"/>
      <c r="M1" s="25"/>
    </row>
    <row r="2" s="1" customFormat="1" ht="32" customHeight="1" spans="1:14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="1" customFormat="1" ht="28" customHeight="1" spans="1:14">
      <c r="A3" s="27"/>
      <c r="B3" s="27"/>
      <c r="C3" s="27"/>
      <c r="D3" s="27"/>
      <c r="E3" s="27"/>
      <c r="F3" s="27"/>
      <c r="G3" s="27"/>
      <c r="H3" s="27"/>
      <c r="I3" s="38"/>
      <c r="J3" s="27"/>
      <c r="K3" s="27"/>
      <c r="L3" s="27"/>
      <c r="M3" s="39" t="s">
        <v>2</v>
      </c>
      <c r="N3" s="40"/>
    </row>
    <row r="4" s="20" customFormat="1" ht="30" customHeight="1" spans="1:14">
      <c r="A4" s="8" t="s">
        <v>3</v>
      </c>
      <c r="B4" s="9" t="s">
        <v>4</v>
      </c>
      <c r="C4" s="9"/>
      <c r="D4" s="9"/>
      <c r="E4" s="9"/>
      <c r="F4" s="9"/>
      <c r="G4" s="9"/>
      <c r="H4" s="9"/>
      <c r="I4" s="9"/>
      <c r="J4" s="41" t="s">
        <v>5</v>
      </c>
      <c r="K4" s="42"/>
      <c r="L4" s="9" t="s">
        <v>6</v>
      </c>
      <c r="M4" s="43" t="s">
        <v>7</v>
      </c>
      <c r="N4" s="9" t="s">
        <v>8</v>
      </c>
    </row>
    <row r="5" s="20" customFormat="1" ht="69" customHeight="1" spans="1:14">
      <c r="A5" s="9"/>
      <c r="B5" s="28" t="s">
        <v>9</v>
      </c>
      <c r="C5" s="29" t="s">
        <v>10</v>
      </c>
      <c r="D5" s="30"/>
      <c r="E5" s="30" t="s">
        <v>11</v>
      </c>
      <c r="F5" s="31"/>
      <c r="G5" s="31"/>
      <c r="H5" s="28"/>
      <c r="I5" s="28" t="s">
        <v>12</v>
      </c>
      <c r="J5" s="8" t="s">
        <v>13</v>
      </c>
      <c r="K5" s="33" t="s">
        <v>14</v>
      </c>
      <c r="L5" s="9"/>
      <c r="M5" s="44"/>
      <c r="N5" s="9"/>
    </row>
    <row r="6" s="20" customFormat="1" ht="36" customHeight="1" spans="1:14">
      <c r="A6" s="9"/>
      <c r="B6" s="32" t="s">
        <v>15</v>
      </c>
      <c r="C6" s="9" t="s">
        <v>15</v>
      </c>
      <c r="D6" s="9" t="s">
        <v>16</v>
      </c>
      <c r="E6" s="9" t="s">
        <v>15</v>
      </c>
      <c r="F6" s="9" t="s">
        <v>16</v>
      </c>
      <c r="G6" s="8" t="s">
        <v>17</v>
      </c>
      <c r="H6" s="8" t="s">
        <v>18</v>
      </c>
      <c r="I6" s="32"/>
      <c r="J6" s="9"/>
      <c r="K6" s="45"/>
      <c r="L6" s="9"/>
      <c r="M6" s="29"/>
      <c r="N6" s="9"/>
    </row>
    <row r="7" s="1" customFormat="1" ht="75" customHeight="1" spans="1:14">
      <c r="A7" s="33" t="s">
        <v>19</v>
      </c>
      <c r="B7" s="29" t="s">
        <v>20</v>
      </c>
      <c r="C7" s="29" t="s">
        <v>21</v>
      </c>
      <c r="D7" s="29" t="s">
        <v>22</v>
      </c>
      <c r="E7" s="29" t="s">
        <v>23</v>
      </c>
      <c r="F7" s="29" t="s">
        <v>24</v>
      </c>
      <c r="G7" s="29" t="s">
        <v>25</v>
      </c>
      <c r="H7" s="29" t="s">
        <v>26</v>
      </c>
      <c r="I7" s="29" t="s">
        <v>27</v>
      </c>
      <c r="J7" s="29" t="s">
        <v>28</v>
      </c>
      <c r="K7" s="29" t="s">
        <v>29</v>
      </c>
      <c r="L7" s="29" t="s">
        <v>30</v>
      </c>
      <c r="M7" s="29" t="s">
        <v>31</v>
      </c>
      <c r="N7" s="29" t="s">
        <v>32</v>
      </c>
    </row>
    <row r="8" s="2" customFormat="1" ht="29" customHeight="1" spans="1:14">
      <c r="A8" s="10" t="s">
        <v>33</v>
      </c>
      <c r="B8" s="34">
        <f>SUM(B9:B14)</f>
        <v>20</v>
      </c>
      <c r="C8" s="34">
        <f t="shared" ref="C8:N8" si="0">SUM(C9:C14)</f>
        <v>20</v>
      </c>
      <c r="D8" s="34">
        <f t="shared" si="0"/>
        <v>30</v>
      </c>
      <c r="E8" s="34">
        <f t="shared" si="0"/>
        <v>40</v>
      </c>
      <c r="F8" s="34">
        <f t="shared" si="0"/>
        <v>80</v>
      </c>
      <c r="G8" s="34">
        <f t="shared" si="0"/>
        <v>9</v>
      </c>
      <c r="H8" s="34">
        <f t="shared" si="0"/>
        <v>27</v>
      </c>
      <c r="I8" s="46">
        <f t="shared" si="0"/>
        <v>318.33</v>
      </c>
      <c r="J8" s="34">
        <f t="shared" si="0"/>
        <v>28</v>
      </c>
      <c r="K8" s="46">
        <f t="shared" si="0"/>
        <v>10.78</v>
      </c>
      <c r="L8" s="46">
        <f t="shared" si="0"/>
        <v>160</v>
      </c>
      <c r="M8" s="46">
        <f t="shared" si="0"/>
        <v>0</v>
      </c>
      <c r="N8" s="46">
        <f t="shared" si="0"/>
        <v>489.11</v>
      </c>
    </row>
    <row r="9" s="1" customFormat="1" ht="29" customHeight="1" spans="1:14">
      <c r="A9" s="8" t="s">
        <v>34</v>
      </c>
      <c r="B9" s="35">
        <v>20</v>
      </c>
      <c r="C9" s="9">
        <v>20</v>
      </c>
      <c r="D9" s="9">
        <v>10</v>
      </c>
      <c r="E9" s="9">
        <v>40</v>
      </c>
      <c r="F9" s="9">
        <v>0</v>
      </c>
      <c r="G9" s="9">
        <v>0</v>
      </c>
      <c r="H9" s="9">
        <v>0</v>
      </c>
      <c r="I9" s="47">
        <f>ROUND((B9+C9)*3+D9*2+(E9*3+F9*2)*1/3+G9*2+H9,2)</f>
        <v>180</v>
      </c>
      <c r="J9" s="9">
        <v>28</v>
      </c>
      <c r="K9" s="47">
        <f>J9*0.055*7</f>
        <v>10.78</v>
      </c>
      <c r="L9" s="18">
        <v>81.33</v>
      </c>
      <c r="M9" s="48">
        <v>37</v>
      </c>
      <c r="N9" s="47">
        <f t="shared" ref="N9:N14" si="1">ROUND(I9+K9+L9+M9,2)</f>
        <v>309.11</v>
      </c>
    </row>
    <row r="10" s="1" customFormat="1" ht="29" customHeight="1" spans="1:14">
      <c r="A10" s="8" t="s">
        <v>35</v>
      </c>
      <c r="B10" s="35">
        <v>0</v>
      </c>
      <c r="C10" s="9">
        <v>0</v>
      </c>
      <c r="D10" s="9">
        <v>0</v>
      </c>
      <c r="E10" s="9">
        <v>0</v>
      </c>
      <c r="F10" s="9">
        <v>20</v>
      </c>
      <c r="G10" s="9">
        <v>3</v>
      </c>
      <c r="H10" s="9">
        <v>6</v>
      </c>
      <c r="I10" s="47">
        <f>ROUNDUP((B10+C10)*3+D10*2+(E10*3+F10*2)*1/3+G10*2+H10,2)</f>
        <v>25.34</v>
      </c>
      <c r="J10" s="9">
        <v>0</v>
      </c>
      <c r="K10" s="47">
        <f t="shared" ref="K10:K14" si="2">J10*0.385</f>
        <v>0</v>
      </c>
      <c r="L10" s="18">
        <f>K10-C10</f>
        <v>0</v>
      </c>
      <c r="M10" s="48">
        <v>-25</v>
      </c>
      <c r="N10" s="47">
        <f t="shared" si="1"/>
        <v>0.34</v>
      </c>
    </row>
    <row r="11" s="1" customFormat="1" ht="29" customHeight="1" spans="1:14">
      <c r="A11" s="8" t="s">
        <v>36</v>
      </c>
      <c r="B11" s="35">
        <v>0</v>
      </c>
      <c r="C11" s="9">
        <v>0</v>
      </c>
      <c r="D11" s="9">
        <v>0</v>
      </c>
      <c r="E11" s="9">
        <v>0</v>
      </c>
      <c r="F11" s="9">
        <v>17</v>
      </c>
      <c r="G11" s="9">
        <v>4</v>
      </c>
      <c r="H11" s="9">
        <v>9</v>
      </c>
      <c r="I11" s="47">
        <f>ROUND((B11+C11)*3+D11*2+(E11*3+F11*2)*1/3+G11*2+H11,2)</f>
        <v>28.33</v>
      </c>
      <c r="J11" s="9">
        <v>0</v>
      </c>
      <c r="K11" s="47">
        <f t="shared" si="2"/>
        <v>0</v>
      </c>
      <c r="L11" s="18">
        <f>K11-C11</f>
        <v>0</v>
      </c>
      <c r="M11" s="48">
        <v>-12</v>
      </c>
      <c r="N11" s="47">
        <f t="shared" si="1"/>
        <v>16.33</v>
      </c>
    </row>
    <row r="12" s="1" customFormat="1" ht="29" customHeight="1" spans="1:14">
      <c r="A12" s="8" t="s">
        <v>37</v>
      </c>
      <c r="B12" s="35">
        <v>0</v>
      </c>
      <c r="C12" s="9">
        <v>0</v>
      </c>
      <c r="D12" s="9">
        <v>8</v>
      </c>
      <c r="E12" s="9">
        <v>0</v>
      </c>
      <c r="F12" s="9">
        <v>14</v>
      </c>
      <c r="G12" s="9">
        <v>2</v>
      </c>
      <c r="H12" s="9">
        <v>3</v>
      </c>
      <c r="I12" s="47">
        <f>ROUND((B12+C12)*3+D12*2+(E12*3+F12*2)*1/3+G12*2+H12,2)</f>
        <v>32.33</v>
      </c>
      <c r="J12" s="9">
        <v>0</v>
      </c>
      <c r="K12" s="47">
        <f t="shared" si="2"/>
        <v>0</v>
      </c>
      <c r="L12" s="18">
        <v>31</v>
      </c>
      <c r="M12" s="48">
        <v>0</v>
      </c>
      <c r="N12" s="47">
        <f t="shared" si="1"/>
        <v>63.33</v>
      </c>
    </row>
    <row r="13" s="1" customFormat="1" ht="29" customHeight="1" spans="1:14">
      <c r="A13" s="8" t="s">
        <v>38</v>
      </c>
      <c r="B13" s="35">
        <v>0</v>
      </c>
      <c r="C13" s="9">
        <v>0</v>
      </c>
      <c r="D13" s="9">
        <v>6</v>
      </c>
      <c r="E13" s="9">
        <v>0</v>
      </c>
      <c r="F13" s="9">
        <v>15</v>
      </c>
      <c r="G13" s="9">
        <v>0</v>
      </c>
      <c r="H13" s="9">
        <v>0</v>
      </c>
      <c r="I13" s="47">
        <f>ROUND((B13+C13)*3+D13*2+(E13*3+F13*2)*1/3+G13*2+H13,2)</f>
        <v>22</v>
      </c>
      <c r="J13" s="9">
        <v>0</v>
      </c>
      <c r="K13" s="47">
        <f t="shared" si="2"/>
        <v>0</v>
      </c>
      <c r="L13" s="18">
        <v>30.67</v>
      </c>
      <c r="M13" s="48">
        <v>0</v>
      </c>
      <c r="N13" s="47">
        <f t="shared" si="1"/>
        <v>52.67</v>
      </c>
    </row>
    <row r="14" s="1" customFormat="1" ht="29" customHeight="1" spans="1:14">
      <c r="A14" s="8" t="s">
        <v>39</v>
      </c>
      <c r="B14" s="35">
        <v>0</v>
      </c>
      <c r="C14" s="9">
        <v>0</v>
      </c>
      <c r="D14" s="9">
        <v>6</v>
      </c>
      <c r="E14" s="9">
        <v>0</v>
      </c>
      <c r="F14" s="9">
        <v>14</v>
      </c>
      <c r="G14" s="9">
        <v>0</v>
      </c>
      <c r="H14" s="9">
        <v>9</v>
      </c>
      <c r="I14" s="47">
        <f>ROUND((B14+C14)*3+D14*2+(E14*3+F14*2)*1/3+G14*2+H14,2)</f>
        <v>30.33</v>
      </c>
      <c r="J14" s="9">
        <v>0</v>
      </c>
      <c r="K14" s="47">
        <f t="shared" si="2"/>
        <v>0</v>
      </c>
      <c r="L14" s="18">
        <v>17</v>
      </c>
      <c r="M14" s="48">
        <v>0</v>
      </c>
      <c r="N14" s="47">
        <f t="shared" si="1"/>
        <v>47.33</v>
      </c>
    </row>
    <row r="15" s="1" customFormat="1" ht="111" customHeight="1" spans="1:14">
      <c r="A15" s="36" t="s">
        <v>40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="1" customFormat="1" spans="1:13">
      <c r="A16" s="3"/>
      <c r="B16" s="21"/>
      <c r="C16" s="21"/>
      <c r="D16" s="21"/>
      <c r="E16" s="21"/>
      <c r="F16" s="21"/>
      <c r="G16" s="21"/>
      <c r="H16" s="21"/>
      <c r="I16" s="22"/>
      <c r="J16" s="21"/>
      <c r="K16" s="21"/>
      <c r="L16" s="21"/>
      <c r="M16" s="21"/>
    </row>
    <row r="17" s="1" customFormat="1" spans="1:13">
      <c r="A17" s="3"/>
      <c r="B17" s="21"/>
      <c r="C17" s="21"/>
      <c r="D17" s="21"/>
      <c r="E17" s="21"/>
      <c r="F17" s="21"/>
      <c r="G17" s="21"/>
      <c r="H17" s="21"/>
      <c r="I17" s="22"/>
      <c r="J17" s="21"/>
      <c r="K17" s="21"/>
      <c r="L17" s="21"/>
      <c r="M17" s="21"/>
    </row>
    <row r="18" s="1" customFormat="1" spans="1:13">
      <c r="A18" s="3"/>
      <c r="B18" s="21"/>
      <c r="C18" s="21"/>
      <c r="D18" s="21"/>
      <c r="E18" s="21"/>
      <c r="F18" s="21"/>
      <c r="G18" s="21"/>
      <c r="H18" s="21"/>
      <c r="I18" s="22"/>
      <c r="J18" s="21"/>
      <c r="K18" s="21"/>
      <c r="L18" s="21"/>
      <c r="M18" s="21"/>
    </row>
    <row r="19" s="1" customFormat="1" spans="1:13">
      <c r="A19" s="3"/>
      <c r="B19" s="21"/>
      <c r="C19" s="21"/>
      <c r="D19" s="21"/>
      <c r="E19" s="21"/>
      <c r="F19" s="21"/>
      <c r="G19" s="21"/>
      <c r="H19" s="21"/>
      <c r="I19" s="22"/>
      <c r="J19" s="21"/>
      <c r="K19" s="21"/>
      <c r="L19" s="21"/>
      <c r="M19" s="21"/>
    </row>
    <row r="20" s="1" customFormat="1" spans="1:13">
      <c r="A20" s="3"/>
      <c r="B20" s="21"/>
      <c r="C20" s="21"/>
      <c r="D20" s="21"/>
      <c r="E20" s="21"/>
      <c r="F20" s="21"/>
      <c r="G20" s="21"/>
      <c r="H20" s="21"/>
      <c r="I20" s="22"/>
      <c r="J20" s="21"/>
      <c r="K20" s="21"/>
      <c r="L20" s="21"/>
      <c r="M20" s="21"/>
    </row>
    <row r="21" s="1" customFormat="1" spans="1:13">
      <c r="A21" s="3"/>
      <c r="B21" s="21"/>
      <c r="C21" s="21"/>
      <c r="D21" s="21"/>
      <c r="E21" s="21"/>
      <c r="F21" s="21"/>
      <c r="G21" s="21"/>
      <c r="H21" s="21"/>
      <c r="I21" s="22"/>
      <c r="J21" s="21"/>
      <c r="K21" s="21"/>
      <c r="L21" s="21"/>
      <c r="M21" s="21"/>
    </row>
    <row r="22" s="1" customFormat="1" spans="1:13">
      <c r="A22" s="3"/>
      <c r="B22" s="21"/>
      <c r="C22" s="21"/>
      <c r="D22" s="21"/>
      <c r="E22" s="21"/>
      <c r="F22" s="21"/>
      <c r="G22" s="21"/>
      <c r="H22" s="21"/>
      <c r="I22" s="22"/>
      <c r="J22" s="21"/>
      <c r="K22" s="21"/>
      <c r="L22" s="21"/>
      <c r="M22" s="21"/>
    </row>
    <row r="23" s="1" customFormat="1" spans="1:13">
      <c r="A23" s="3"/>
      <c r="B23" s="21"/>
      <c r="C23" s="21"/>
      <c r="D23" s="21"/>
      <c r="E23" s="21"/>
      <c r="F23" s="21"/>
      <c r="G23" s="21"/>
      <c r="H23" s="21"/>
      <c r="I23" s="22"/>
      <c r="J23" s="21"/>
      <c r="K23" s="21"/>
      <c r="L23" s="21"/>
      <c r="M23" s="21"/>
    </row>
    <row r="24" s="1" customFormat="1" spans="1:13">
      <c r="A24" s="3"/>
      <c r="B24" s="21"/>
      <c r="C24" s="21"/>
      <c r="D24" s="21"/>
      <c r="E24" s="21"/>
      <c r="F24" s="21"/>
      <c r="G24" s="21"/>
      <c r="H24" s="21"/>
      <c r="I24" s="22"/>
      <c r="J24" s="21"/>
      <c r="K24" s="21"/>
      <c r="L24" s="21"/>
      <c r="M24" s="21"/>
    </row>
    <row r="25" s="1" customFormat="1" spans="1:13">
      <c r="A25" s="3"/>
      <c r="B25" s="21"/>
      <c r="C25" s="21"/>
      <c r="D25" s="21"/>
      <c r="E25" s="21"/>
      <c r="F25" s="21"/>
      <c r="G25" s="21"/>
      <c r="H25" s="21"/>
      <c r="I25" s="22"/>
      <c r="J25" s="21"/>
      <c r="K25" s="21"/>
      <c r="L25" s="21"/>
      <c r="M25" s="21"/>
    </row>
    <row r="26" s="1" customFormat="1" spans="1:13">
      <c r="A26" s="3"/>
      <c r="B26" s="21"/>
      <c r="C26" s="21"/>
      <c r="D26" s="21"/>
      <c r="E26" s="21"/>
      <c r="F26" s="21"/>
      <c r="G26" s="21"/>
      <c r="H26" s="21"/>
      <c r="I26" s="22"/>
      <c r="J26" s="21"/>
      <c r="K26" s="21"/>
      <c r="L26" s="21"/>
      <c r="M26" s="21"/>
    </row>
  </sheetData>
  <mergeCells count="14">
    <mergeCell ref="A2:N2"/>
    <mergeCell ref="M3:N3"/>
    <mergeCell ref="B4:I4"/>
    <mergeCell ref="J4:K4"/>
    <mergeCell ref="C5:D5"/>
    <mergeCell ref="E5:H5"/>
    <mergeCell ref="A15:N15"/>
    <mergeCell ref="A4:A6"/>
    <mergeCell ref="I5:I6"/>
    <mergeCell ref="J5:J6"/>
    <mergeCell ref="K5:K6"/>
    <mergeCell ref="L4:L6"/>
    <mergeCell ref="M4:M6"/>
    <mergeCell ref="N4:N6"/>
  </mergeCells>
  <pageMargins left="1.0625" right="1.0625" top="1.0625" bottom="1.0625" header="1.18055555555556" footer="0.786805555555556"/>
  <pageSetup paperSize="9" scale="6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opLeftCell="G4" workbookViewId="0">
      <selection activeCell="E21" sqref="E21"/>
    </sheetView>
  </sheetViews>
  <sheetFormatPr defaultColWidth="10" defaultRowHeight="13.8"/>
  <cols>
    <col min="1" max="1" width="12.1296296296296" style="3" customWidth="1"/>
    <col min="2" max="8" width="9.37962962962963" style="1" customWidth="1"/>
    <col min="9" max="9" width="12.5" style="1" customWidth="1"/>
    <col min="10" max="16" width="9.37962962962963" style="1" customWidth="1"/>
    <col min="17" max="17" width="14.1296296296296" style="1" customWidth="1"/>
    <col min="18" max="18" width="11.5" style="1" customWidth="1"/>
    <col min="19" max="16384" width="10" style="1"/>
  </cols>
  <sheetData>
    <row r="1" s="1" customFormat="1" ht="21" customHeight="1" spans="1:18">
      <c r="A1" s="4" t="s">
        <v>41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36" customHeight="1" spans="1:18">
      <c r="A2" s="6" t="s">
        <v>42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21" customHeight="1" spans="1:18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="1" customFormat="1" ht="28.05" customHeight="1" spans="1:18">
      <c r="A4" s="8" t="s">
        <v>3</v>
      </c>
      <c r="B4" s="9" t="s">
        <v>43</v>
      </c>
      <c r="C4" s="9"/>
      <c r="D4" s="9"/>
      <c r="E4" s="9"/>
      <c r="F4" s="9"/>
      <c r="G4" s="9"/>
      <c r="H4" s="9"/>
      <c r="I4" s="9"/>
      <c r="J4" s="16" t="s">
        <v>44</v>
      </c>
      <c r="K4" s="16"/>
      <c r="L4" s="16"/>
      <c r="M4" s="16"/>
      <c r="N4" s="16"/>
      <c r="O4" s="16"/>
      <c r="P4" s="16"/>
      <c r="Q4" s="16"/>
      <c r="R4" s="19" t="s">
        <v>45</v>
      </c>
    </row>
    <row r="5" s="1" customFormat="1" ht="44" customHeight="1" spans="1:18">
      <c r="A5" s="9"/>
      <c r="B5" s="9" t="s">
        <v>46</v>
      </c>
      <c r="C5" s="9" t="s">
        <v>47</v>
      </c>
      <c r="D5" s="9"/>
      <c r="E5" s="9" t="s">
        <v>48</v>
      </c>
      <c r="F5" s="9"/>
      <c r="G5" s="9"/>
      <c r="H5" s="9"/>
      <c r="I5" s="9" t="s">
        <v>49</v>
      </c>
      <c r="J5" s="9" t="s">
        <v>50</v>
      </c>
      <c r="K5" s="9" t="s">
        <v>51</v>
      </c>
      <c r="L5" s="9"/>
      <c r="M5" s="9" t="s">
        <v>52</v>
      </c>
      <c r="N5" s="9"/>
      <c r="O5" s="9"/>
      <c r="P5" s="9"/>
      <c r="Q5" s="8" t="s">
        <v>53</v>
      </c>
      <c r="R5" s="19"/>
    </row>
    <row r="6" s="1" customFormat="1" ht="42" customHeight="1" spans="1:18">
      <c r="A6" s="9"/>
      <c r="B6" s="9" t="s">
        <v>15</v>
      </c>
      <c r="C6" s="9" t="s">
        <v>15</v>
      </c>
      <c r="D6" s="9" t="s">
        <v>16</v>
      </c>
      <c r="E6" s="9" t="s">
        <v>15</v>
      </c>
      <c r="F6" s="9" t="s">
        <v>16</v>
      </c>
      <c r="G6" s="8" t="s">
        <v>17</v>
      </c>
      <c r="H6" s="8" t="s">
        <v>18</v>
      </c>
      <c r="I6" s="9"/>
      <c r="J6" s="9" t="s">
        <v>15</v>
      </c>
      <c r="K6" s="9" t="s">
        <v>15</v>
      </c>
      <c r="L6" s="9" t="s">
        <v>16</v>
      </c>
      <c r="M6" s="9" t="s">
        <v>15</v>
      </c>
      <c r="N6" s="9" t="s">
        <v>16</v>
      </c>
      <c r="O6" s="8" t="s">
        <v>17</v>
      </c>
      <c r="P6" s="8" t="s">
        <v>18</v>
      </c>
      <c r="Q6" s="9"/>
      <c r="R6" s="19"/>
    </row>
    <row r="7" s="1" customFormat="1" ht="78" customHeight="1" spans="1:18">
      <c r="A7" s="8" t="s">
        <v>19</v>
      </c>
      <c r="B7" s="8" t="s">
        <v>54</v>
      </c>
      <c r="C7" s="8" t="s">
        <v>55</v>
      </c>
      <c r="D7" s="8" t="s">
        <v>56</v>
      </c>
      <c r="E7" s="8" t="s">
        <v>57</v>
      </c>
      <c r="F7" s="8" t="s">
        <v>58</v>
      </c>
      <c r="G7" s="8" t="s">
        <v>59</v>
      </c>
      <c r="H7" s="8" t="s">
        <v>60</v>
      </c>
      <c r="I7" s="8" t="s">
        <v>61</v>
      </c>
      <c r="J7" s="8" t="s">
        <v>62</v>
      </c>
      <c r="K7" s="8" t="s">
        <v>63</v>
      </c>
      <c r="L7" s="8" t="s">
        <v>64</v>
      </c>
      <c r="M7" s="8" t="s">
        <v>65</v>
      </c>
      <c r="N7" s="8" t="s">
        <v>66</v>
      </c>
      <c r="O7" s="8" t="s">
        <v>67</v>
      </c>
      <c r="P7" s="8" t="s">
        <v>68</v>
      </c>
      <c r="Q7" s="8" t="s">
        <v>69</v>
      </c>
      <c r="R7" s="8" t="s">
        <v>70</v>
      </c>
    </row>
    <row r="8" s="2" customFormat="1" ht="29" customHeight="1" spans="1:18">
      <c r="A8" s="10" t="s">
        <v>33</v>
      </c>
      <c r="B8" s="11">
        <f>SUM(B9:B14)</f>
        <v>10</v>
      </c>
      <c r="C8" s="11">
        <f t="shared" ref="C8:R8" si="0">SUM(C9:C14)</f>
        <v>8</v>
      </c>
      <c r="D8" s="11">
        <f t="shared" si="0"/>
        <v>36</v>
      </c>
      <c r="E8" s="11">
        <f t="shared" si="0"/>
        <v>18</v>
      </c>
      <c r="F8" s="11">
        <f t="shared" si="0"/>
        <v>69</v>
      </c>
      <c r="G8" s="11">
        <f t="shared" si="0"/>
        <v>30</v>
      </c>
      <c r="H8" s="11">
        <f t="shared" si="0"/>
        <v>30</v>
      </c>
      <c r="I8" s="17">
        <f t="shared" si="0"/>
        <v>280</v>
      </c>
      <c r="J8" s="11">
        <f t="shared" si="0"/>
        <v>11</v>
      </c>
      <c r="K8" s="11">
        <f t="shared" si="0"/>
        <v>18</v>
      </c>
      <c r="L8" s="11">
        <f t="shared" si="0"/>
        <v>30</v>
      </c>
      <c r="M8" s="11">
        <f t="shared" si="0"/>
        <v>20</v>
      </c>
      <c r="N8" s="11">
        <f t="shared" si="0"/>
        <v>71</v>
      </c>
      <c r="O8" s="11">
        <f t="shared" si="0"/>
        <v>25</v>
      </c>
      <c r="P8" s="11">
        <f t="shared" si="0"/>
        <v>41</v>
      </c>
      <c r="Q8" s="17">
        <f t="shared" si="0"/>
        <v>440</v>
      </c>
      <c r="R8" s="17">
        <f t="shared" si="0"/>
        <v>160</v>
      </c>
    </row>
    <row r="9" s="1" customFormat="1" ht="25" customHeight="1" spans="1:18">
      <c r="A9" s="12" t="s">
        <v>71</v>
      </c>
      <c r="B9" s="13">
        <v>8</v>
      </c>
      <c r="C9" s="14">
        <v>8</v>
      </c>
      <c r="D9" s="14">
        <v>36</v>
      </c>
      <c r="E9" s="14">
        <v>18</v>
      </c>
      <c r="F9" s="14">
        <v>22</v>
      </c>
      <c r="G9" s="14">
        <v>12</v>
      </c>
      <c r="H9" s="14">
        <v>12</v>
      </c>
      <c r="I9" s="18">
        <v>188.67</v>
      </c>
      <c r="J9" s="13">
        <v>9</v>
      </c>
      <c r="K9" s="14">
        <v>18</v>
      </c>
      <c r="L9" s="14">
        <v>30</v>
      </c>
      <c r="M9" s="14">
        <v>20</v>
      </c>
      <c r="N9" s="14">
        <v>24</v>
      </c>
      <c r="O9" s="14">
        <v>5</v>
      </c>
      <c r="P9" s="14">
        <v>11</v>
      </c>
      <c r="Q9" s="18">
        <f t="shared" ref="Q9:Q14" si="1">(J9+K9+M9)*3+(L9+N9+O9)*2+P9</f>
        <v>270</v>
      </c>
      <c r="R9" s="18">
        <f t="shared" ref="R9:R14" si="2">Q9-I9</f>
        <v>81.33</v>
      </c>
    </row>
    <row r="10" s="1" customFormat="1" ht="25" customHeight="1" spans="1:18">
      <c r="A10" s="12" t="s">
        <v>72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8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8">
        <f t="shared" si="1"/>
        <v>0</v>
      </c>
      <c r="R10" s="18">
        <f t="shared" si="2"/>
        <v>0</v>
      </c>
    </row>
    <row r="11" s="1" customFormat="1" ht="25" customHeight="1" spans="1:18">
      <c r="A11" s="12" t="s">
        <v>73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8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8">
        <f t="shared" si="1"/>
        <v>0</v>
      </c>
      <c r="R11" s="18">
        <f t="shared" si="2"/>
        <v>0</v>
      </c>
    </row>
    <row r="12" s="1" customFormat="1" ht="25" customHeight="1" spans="1:18">
      <c r="A12" s="12" t="s">
        <v>74</v>
      </c>
      <c r="B12" s="14">
        <v>1</v>
      </c>
      <c r="C12" s="14">
        <v>0</v>
      </c>
      <c r="D12" s="14">
        <v>0</v>
      </c>
      <c r="E12" s="14">
        <v>0</v>
      </c>
      <c r="F12" s="14">
        <v>18</v>
      </c>
      <c r="G12" s="14">
        <v>6</v>
      </c>
      <c r="H12" s="14">
        <v>6</v>
      </c>
      <c r="I12" s="18">
        <v>33</v>
      </c>
      <c r="J12" s="14">
        <v>1</v>
      </c>
      <c r="K12" s="14">
        <v>0</v>
      </c>
      <c r="L12" s="14">
        <v>0</v>
      </c>
      <c r="M12" s="14">
        <v>0</v>
      </c>
      <c r="N12" s="14">
        <v>18</v>
      </c>
      <c r="O12" s="14">
        <v>8</v>
      </c>
      <c r="P12" s="14">
        <v>9</v>
      </c>
      <c r="Q12" s="18">
        <f t="shared" si="1"/>
        <v>64</v>
      </c>
      <c r="R12" s="18">
        <f t="shared" si="2"/>
        <v>31</v>
      </c>
    </row>
    <row r="13" s="1" customFormat="1" ht="25" customHeight="1" spans="1:18">
      <c r="A13" s="12" t="s">
        <v>75</v>
      </c>
      <c r="B13" s="14">
        <v>0</v>
      </c>
      <c r="C13" s="14">
        <v>0</v>
      </c>
      <c r="D13" s="14">
        <v>0</v>
      </c>
      <c r="E13" s="14">
        <v>0</v>
      </c>
      <c r="F13" s="14">
        <v>14</v>
      </c>
      <c r="G13" s="14">
        <v>6</v>
      </c>
      <c r="H13" s="14">
        <v>6</v>
      </c>
      <c r="I13" s="18">
        <v>27.33</v>
      </c>
      <c r="J13" s="14">
        <v>0</v>
      </c>
      <c r="K13" s="14">
        <v>0</v>
      </c>
      <c r="L13" s="14">
        <v>0</v>
      </c>
      <c r="M13" s="14">
        <v>0</v>
      </c>
      <c r="N13" s="14">
        <v>14</v>
      </c>
      <c r="O13" s="14">
        <v>7</v>
      </c>
      <c r="P13" s="14">
        <v>16</v>
      </c>
      <c r="Q13" s="18">
        <f t="shared" si="1"/>
        <v>58</v>
      </c>
      <c r="R13" s="18">
        <f t="shared" si="2"/>
        <v>30.67</v>
      </c>
    </row>
    <row r="14" s="1" customFormat="1" ht="25" customHeight="1" spans="1:18">
      <c r="A14" s="12" t="s">
        <v>76</v>
      </c>
      <c r="B14" s="14">
        <v>1</v>
      </c>
      <c r="C14" s="14">
        <v>0</v>
      </c>
      <c r="D14" s="14">
        <v>0</v>
      </c>
      <c r="E14" s="14">
        <v>0</v>
      </c>
      <c r="F14" s="14">
        <v>15</v>
      </c>
      <c r="G14" s="14">
        <v>6</v>
      </c>
      <c r="H14" s="14">
        <v>6</v>
      </c>
      <c r="I14" s="18">
        <v>31</v>
      </c>
      <c r="J14" s="14">
        <v>1</v>
      </c>
      <c r="K14" s="14">
        <v>0</v>
      </c>
      <c r="L14" s="14">
        <v>0</v>
      </c>
      <c r="M14" s="14">
        <v>0</v>
      </c>
      <c r="N14" s="14">
        <v>15</v>
      </c>
      <c r="O14" s="14">
        <v>5</v>
      </c>
      <c r="P14" s="14">
        <v>5</v>
      </c>
      <c r="Q14" s="18">
        <f t="shared" si="1"/>
        <v>48</v>
      </c>
      <c r="R14" s="18">
        <f t="shared" si="2"/>
        <v>17</v>
      </c>
    </row>
    <row r="16" ht="27" customHeight="1" spans="1:9">
      <c r="A16" s="15"/>
      <c r="B16" s="15"/>
      <c r="C16" s="15"/>
      <c r="D16" s="15"/>
      <c r="E16" s="15"/>
      <c r="F16" s="15"/>
      <c r="G16" s="15"/>
      <c r="H16" s="15"/>
      <c r="I16" s="15"/>
    </row>
  </sheetData>
  <mergeCells count="12">
    <mergeCell ref="A2:R2"/>
    <mergeCell ref="B4:I4"/>
    <mergeCell ref="J4:Q4"/>
    <mergeCell ref="C5:D5"/>
    <mergeCell ref="E5:H5"/>
    <mergeCell ref="K5:L5"/>
    <mergeCell ref="M5:P5"/>
    <mergeCell ref="A16:I16"/>
    <mergeCell ref="A4:A6"/>
    <mergeCell ref="I5:I6"/>
    <mergeCell ref="Q5:Q6"/>
    <mergeCell ref="R4:R6"/>
  </mergeCells>
  <pageMargins left="1.0625" right="1.0625" top="1.0625" bottom="1.0625" header="0.5" footer="0.5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附件1—1</vt:lpstr>
      <vt:lpstr>附件1—2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叶海茵</dc:creator>
  <cp:lastModifiedBy>叶海茵</cp:lastModifiedBy>
  <dcterms:created xsi:type="dcterms:W3CDTF">2024-02-27T01:25:00Z</dcterms:created>
  <dcterms:modified xsi:type="dcterms:W3CDTF">2025-02-08T00:36:07Z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  <property fmtid="{D5CDD505-2E9C-101B-9397-08002B2CF9AE}" pid="3" name="ICV">
    <vt:lpwstr>6A6486CB389745649952E0ADE23DF940_12</vt:lpwstr>
  </property>
</Properties>
</file>