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65" activeTab="0"/>
  </bookViews>
  <sheets>
    <sheet name="按各县市区（66号文约束性任务清单） (2)" sheetId="1" r:id="rId1"/>
    <sheet name="66号文全部资金分配" sheetId="2" r:id="rId2"/>
    <sheet name="314号文约束性任务分配额度汇总" sheetId="3" state="hidden" r:id="rId3"/>
  </sheets>
  <definedNames>
    <definedName name="_xlnm.Print_Titles" localSheetId="1">'66号文全部资金分配'!$1:$3</definedName>
  </definedNames>
  <calcPr fullCalcOnLoad="1"/>
</workbook>
</file>

<file path=xl/sharedStrings.xml><?xml version="1.0" encoding="utf-8"?>
<sst xmlns="http://schemas.openxmlformats.org/spreadsheetml/2006/main" count="190" uniqueCount="68">
  <si>
    <t xml:space="preserve"> 2019年省级涉农转移支付资金资金分配表（粤财农[2019]66号文总任务清单）</t>
  </si>
  <si>
    <t>单位：万元</t>
  </si>
  <si>
    <t>资金项目类别</t>
  </si>
  <si>
    <t>任务性质</t>
  </si>
  <si>
    <t>项目名称</t>
  </si>
  <si>
    <t>市县</t>
  </si>
  <si>
    <t>任务清单</t>
  </si>
  <si>
    <t>分配依据</t>
  </si>
  <si>
    <t>绩效目标</t>
  </si>
  <si>
    <t>备注</t>
  </si>
  <si>
    <t>金额</t>
  </si>
  <si>
    <t>内容</t>
  </si>
  <si>
    <t>金额汇总</t>
  </si>
  <si>
    <t>一、农业产业发展类</t>
  </si>
  <si>
    <t>总计</t>
  </si>
  <si>
    <t>约束性任务</t>
  </si>
  <si>
    <t>合计</t>
  </si>
  <si>
    <t xml:space="preserve">（一）一村一品、一镇一业 </t>
  </si>
  <si>
    <t>小计</t>
  </si>
  <si>
    <t>云城区</t>
  </si>
  <si>
    <t xml:space="preserve">支持3个村发展农业特色产业
</t>
  </si>
  <si>
    <t>土地流转显著加快，扶持产业产值提高30%以上；带动贫困人口增收，参与项目农民人均可支配收入同比未参与项目农民提高10%以上；扶持新型经营主体3个以上；种植业农业社会化服务面积超过3000亩。</t>
  </si>
  <si>
    <t>资金分配量按照每个村100万元进行分配，其中50%资金用于约束性任务、50%资金用于指导性任务。</t>
  </si>
  <si>
    <t>云安区</t>
  </si>
  <si>
    <t>支持3个村发展农业特色产业</t>
  </si>
  <si>
    <t>郁南县</t>
  </si>
  <si>
    <t xml:space="preserve">
支持5个村发展农业特色产业</t>
  </si>
  <si>
    <t>土地流转显著加快，扶持产业产值提高30%以上；带动贫困人口增收，参与项目农民人均可支配收入同比未参与项目农民提高10%以上；扶持新型经营主体5个以上；种植业农业社会化服务面积超过5000亩。</t>
  </si>
  <si>
    <t>（二）基本农田保护</t>
  </si>
  <si>
    <t>基本农田保护任务9.7838万亩</t>
  </si>
  <si>
    <t>总体目标：实行基本农田保护补贴直接增加农村集体经济组织收入、改善农村生产生活条件、提高农民生活水平，有效调动广大农村集体经济组织和农民群众保护耕地和基本农田的积极性。
   生态效益指标：基本农田范围内生态环境持续向好；
   可持续影响指标：基本农田可利用性指标值为长期。</t>
  </si>
  <si>
    <t>根据各地基本农田保护面积由市自然资源局按粤府办〔2012〕98号规定的30元/亩标准分解下达。</t>
  </si>
  <si>
    <t>基本农田保护任务12.4545万亩</t>
  </si>
  <si>
    <t>基本农田保护任务21.2220万亩</t>
  </si>
  <si>
    <t>指导性任务</t>
  </si>
  <si>
    <t>二、农村人居环境整治类</t>
  </si>
  <si>
    <t>（一）全域农村人居环境整治</t>
  </si>
  <si>
    <t>云安区7个示范村、1个示范镇建设；郁南县12个示范村、1个示范镇建设（示范村每个250万元、示范镇每个500万元）</t>
  </si>
  <si>
    <t>粤农农函〔2018〕450号</t>
  </si>
  <si>
    <t>推进农村人居环境整治，建设生态美丽宜居乡村，打造示范镇、示范村。</t>
  </si>
  <si>
    <t>根据粤办发〔2018〕21号精神，云城区和省定贫困村、省级新农村示范片核心村不列入支持范围。</t>
  </si>
  <si>
    <t>（二）推进社区体育公园建设</t>
  </si>
  <si>
    <t>腰古镇社区体育公园建设</t>
  </si>
  <si>
    <t>粤建办函[2019]675号</t>
  </si>
  <si>
    <t>满足群众健身需求，丰富群众生活，让人民群众享受社会发展红利。</t>
  </si>
  <si>
    <t>重点补助地区。</t>
  </si>
  <si>
    <t>三、精准扶贫精准脱贫类</t>
  </si>
  <si>
    <t>四、生态林业建设类（一般公共预算）</t>
  </si>
  <si>
    <t xml:space="preserve"> </t>
  </si>
  <si>
    <t>五、农业农村基础设施建设类</t>
  </si>
  <si>
    <t>（一）大中型、小型水库移民后期扶持（政府性基金）</t>
  </si>
  <si>
    <t>市政府批示（办文编号：C19-134）</t>
  </si>
  <si>
    <t>移民美丽乡村建设和发展生产促进增收等</t>
  </si>
  <si>
    <t xml:space="preserve"> 2019年省级涉农转移支付资金资金分配汇总表</t>
  </si>
  <si>
    <t>类    别</t>
  </si>
  <si>
    <t>市本级</t>
  </si>
  <si>
    <t>罗定市</t>
  </si>
  <si>
    <t>新兴县</t>
  </si>
  <si>
    <t>一般公共预算</t>
  </si>
  <si>
    <t>政府性基金预算</t>
  </si>
  <si>
    <t>四、生态林业建设类</t>
  </si>
  <si>
    <t xml:space="preserve"> 2019年省级涉农转移支付资金资金分配汇总表（约束性任务）</t>
  </si>
  <si>
    <t>资金类别及分配金额</t>
  </si>
  <si>
    <t>五类资金合计</t>
  </si>
  <si>
    <t>地区金额占资金总量比例</t>
  </si>
  <si>
    <t>地区</t>
  </si>
  <si>
    <t>比例</t>
  </si>
  <si>
    <t>汇总</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</si>
</sst>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37">
    <font>
      <sz val="12"/>
      <name val="宋体"/>
      <family val="0"/>
    </font>
    <font>
      <b/>
      <sz val="18"/>
      <name val="宋体"/>
      <family val="0"/>
    </font>
    <font>
      <b/>
      <sz val="16"/>
      <name val="宋体"/>
      <family val="0"/>
    </font>
    <font>
      <b/>
      <sz val="12"/>
      <name val="宋体"/>
      <family val="0"/>
    </font>
    <font>
      <b/>
      <sz val="12"/>
      <name val="黑体"/>
      <family val="3"/>
    </font>
    <font>
      <sz val="12"/>
      <name val="黑体"/>
      <family val="3"/>
    </font>
    <font>
      <b/>
      <sz val="10"/>
      <name val="黑体"/>
      <family val="3"/>
    </font>
    <font>
      <sz val="14"/>
      <name val="黑体"/>
      <family val="3"/>
    </font>
    <font>
      <sz val="11"/>
      <name val="宋体"/>
      <family val="0"/>
    </font>
    <font>
      <b/>
      <sz val="11"/>
      <name val="宋体"/>
      <family val="0"/>
    </font>
    <font>
      <sz val="10"/>
      <name val="宋体"/>
      <family val="0"/>
    </font>
    <font>
      <b/>
      <sz val="10"/>
      <name val="宋体"/>
      <family val="0"/>
    </font>
    <font>
      <sz val="10"/>
      <color indexed="8"/>
      <name val="宋体"/>
      <family val="0"/>
    </font>
    <font>
      <b/>
      <sz val="9"/>
      <name val="宋体"/>
      <family val="0"/>
    </font>
    <font>
      <sz val="9"/>
      <name val="宋体"/>
      <family val="0"/>
    </font>
    <font>
      <sz val="10"/>
      <color indexed="10"/>
      <name val="宋体"/>
      <family val="0"/>
    </font>
    <font>
      <b/>
      <sz val="15"/>
      <color indexed="54"/>
      <name val="宋体"/>
      <family val="0"/>
    </font>
    <font>
      <b/>
      <sz val="18"/>
      <color indexed="54"/>
      <name val="宋体"/>
      <family val="0"/>
    </font>
    <font>
      <sz val="11"/>
      <color indexed="8"/>
      <name val="宋体"/>
      <family val="0"/>
    </font>
    <font>
      <b/>
      <sz val="11"/>
      <color indexed="54"/>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sz val="11"/>
      <color indexed="10"/>
      <name val="宋体"/>
      <family val="0"/>
    </font>
    <font>
      <u val="single"/>
      <sz val="12"/>
      <color indexed="12"/>
      <name val="宋体"/>
      <family val="0"/>
    </font>
    <font>
      <i/>
      <sz val="11"/>
      <color indexed="23"/>
      <name val="宋体"/>
      <family val="0"/>
    </font>
    <font>
      <u val="single"/>
      <sz val="12"/>
      <color indexed="36"/>
      <name val="宋体"/>
      <family val="0"/>
    </font>
    <font>
      <sz val="11"/>
      <color indexed="53"/>
      <name val="宋体"/>
      <family val="0"/>
    </font>
    <font>
      <b/>
      <sz val="11"/>
      <color indexed="8"/>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b/>
      <sz val="12"/>
      <name val="Calibri"/>
      <family val="0"/>
    </font>
    <font>
      <sz val="10"/>
      <color rgb="FFFF0000"/>
      <name val="宋体"/>
      <family val="0"/>
    </font>
  </fonts>
  <fills count="2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FC000"/>
        <bgColor indexed="64"/>
      </patternFill>
    </fill>
    <fill>
      <patternFill patternType="solid">
        <fgColor rgb="FFFFFF00"/>
        <bgColor indexed="64"/>
      </patternFill>
    </fill>
    <fill>
      <patternFill patternType="solid">
        <fgColor rgb="FFD9E1F2"/>
        <bgColor indexed="64"/>
      </patternFill>
    </fill>
    <fill>
      <patternFill patternType="solid">
        <fgColor theme="8" tint="0.7999799847602844"/>
        <bgColor indexed="64"/>
      </patternFill>
    </fill>
    <fill>
      <patternFill patternType="solid">
        <fgColor rgb="FFDDEBF7"/>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color indexed="63"/>
      </bottom>
    </border>
    <border>
      <left/>
      <right>
        <color indexed="63"/>
      </right>
      <top style="thin"/>
      <bottom style="thin"/>
    </border>
    <border>
      <left>
        <color indexed="63"/>
      </left>
      <right>
        <color indexed="63"/>
      </right>
      <top style="thin"/>
      <bottom style="thin"/>
    </border>
    <border>
      <left style="thin"/>
      <right style="thin"/>
      <top/>
      <bottom/>
    </border>
    <border>
      <left/>
      <right style="thin"/>
      <top/>
      <bottom style="thin"/>
    </border>
    <border>
      <left style="thin"/>
      <right style="thin"/>
      <top/>
      <bottom style="thin"/>
    </border>
    <border>
      <left>
        <color indexed="63"/>
      </left>
      <right>
        <color indexed="63"/>
      </right>
      <top/>
      <bottom style="thin"/>
    </border>
    <border>
      <left style="thin"/>
      <right>
        <color indexed="63"/>
      </right>
      <top/>
      <bottom style="thin"/>
    </border>
    <border>
      <left/>
      <right style="thin"/>
      <top style="thin"/>
      <bottom style="thin"/>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18"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0" fontId="0" fillId="0" borderId="0">
      <alignment vertical="center"/>
      <protection/>
    </xf>
    <xf numFmtId="41" fontId="0" fillId="0" borderId="0" applyFont="0" applyFill="0" applyBorder="0" applyAlignment="0" applyProtection="0"/>
    <xf numFmtId="0" fontId="18"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21"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28" fillId="0" borderId="0" applyNumberFormat="0" applyFill="0" applyBorder="0" applyAlignment="0" applyProtection="0"/>
    <xf numFmtId="0" fontId="0" fillId="6" borderId="2" applyNumberFormat="0" applyFont="0" applyAlignment="0" applyProtection="0"/>
    <xf numFmtId="0" fontId="21" fillId="3" borderId="0" applyNumberFormat="0" applyBorder="0" applyAlignment="0" applyProtection="0"/>
    <xf numFmtId="0" fontId="19" fillId="0" borderId="0" applyNumberFormat="0" applyFill="0" applyBorder="0" applyAlignment="0" applyProtection="0"/>
    <xf numFmtId="0" fontId="25" fillId="0" borderId="0" applyNumberFormat="0" applyFill="0" applyBorder="0" applyAlignment="0" applyProtection="0"/>
    <xf numFmtId="0" fontId="17" fillId="0" borderId="0" applyNumberFormat="0" applyFill="0" applyBorder="0" applyAlignment="0" applyProtection="0"/>
    <xf numFmtId="0" fontId="27" fillId="0" borderId="0" applyNumberFormat="0" applyFill="0" applyBorder="0" applyAlignment="0" applyProtection="0"/>
    <xf numFmtId="0" fontId="16" fillId="0" borderId="3" applyNumberFormat="0" applyFill="0" applyAlignment="0" applyProtection="0"/>
    <xf numFmtId="0" fontId="31" fillId="0" borderId="3" applyNumberFormat="0" applyFill="0" applyAlignment="0" applyProtection="0"/>
    <xf numFmtId="0" fontId="21" fillId="7" borderId="0" applyNumberFormat="0" applyBorder="0" applyAlignment="0" applyProtection="0"/>
    <xf numFmtId="0" fontId="19" fillId="0" borderId="4" applyNumberFormat="0" applyFill="0" applyAlignment="0" applyProtection="0"/>
    <xf numFmtId="0" fontId="21" fillId="3" borderId="0" applyNumberFormat="0" applyBorder="0" applyAlignment="0" applyProtection="0"/>
    <xf numFmtId="0" fontId="32" fillId="2" borderId="5" applyNumberFormat="0" applyAlignment="0" applyProtection="0"/>
    <xf numFmtId="0" fontId="33" fillId="2" borderId="1" applyNumberFormat="0" applyAlignment="0" applyProtection="0"/>
    <xf numFmtId="0" fontId="34" fillId="8" borderId="6" applyNumberFormat="0" applyAlignment="0" applyProtection="0"/>
    <xf numFmtId="0" fontId="18" fillId="9" borderId="0" applyNumberFormat="0" applyBorder="0" applyAlignment="0" applyProtection="0"/>
    <xf numFmtId="0" fontId="21" fillId="10" borderId="0" applyNumberFormat="0" applyBorder="0" applyAlignment="0" applyProtection="0"/>
    <xf numFmtId="0" fontId="29" fillId="0" borderId="7" applyNumberFormat="0" applyFill="0" applyAlignment="0" applyProtection="0"/>
    <xf numFmtId="0" fontId="30" fillId="0" borderId="8" applyNumberFormat="0" applyFill="0" applyAlignment="0" applyProtection="0"/>
    <xf numFmtId="0" fontId="24" fillId="9" borderId="0" applyNumberFormat="0" applyBorder="0" applyAlignment="0" applyProtection="0"/>
    <xf numFmtId="0" fontId="22" fillId="11" borderId="0" applyNumberFormat="0" applyBorder="0" applyAlignment="0" applyProtection="0"/>
    <xf numFmtId="0" fontId="18" fillId="12" borderId="0" applyNumberFormat="0" applyBorder="0" applyAlignment="0" applyProtection="0"/>
    <xf numFmtId="0" fontId="21" fillId="13" borderId="0" applyNumberFormat="0" applyBorder="0" applyAlignment="0" applyProtection="0"/>
    <xf numFmtId="0" fontId="18" fillId="14" borderId="0" applyNumberFormat="0" applyBorder="0" applyAlignment="0" applyProtection="0"/>
    <xf numFmtId="0" fontId="18" fillId="12"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21" fillId="8" borderId="0" applyNumberFormat="0" applyBorder="0" applyAlignment="0" applyProtection="0"/>
    <xf numFmtId="0" fontId="21" fillId="15" borderId="0" applyNumberFormat="0" applyBorder="0" applyAlignment="0" applyProtection="0"/>
    <xf numFmtId="0" fontId="18" fillId="6" borderId="0" applyNumberFormat="0" applyBorder="0" applyAlignment="0" applyProtection="0"/>
    <xf numFmtId="0" fontId="18" fillId="11" borderId="0" applyNumberFormat="0" applyBorder="0" applyAlignment="0" applyProtection="0"/>
    <xf numFmtId="0" fontId="21" fillId="16" borderId="0" applyNumberFormat="0" applyBorder="0" applyAlignment="0" applyProtection="0"/>
    <xf numFmtId="0" fontId="18" fillId="12"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18" fillId="4" borderId="0" applyNumberFormat="0" applyBorder="0" applyAlignment="0" applyProtection="0"/>
    <xf numFmtId="0" fontId="21" fillId="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4" fillId="0" borderId="0">
      <alignment vertical="center"/>
      <protection/>
    </xf>
  </cellStyleXfs>
  <cellXfs count="176">
    <xf numFmtId="0" fontId="0" fillId="0" borderId="0" xfId="0" applyAlignment="1">
      <alignment/>
    </xf>
    <xf numFmtId="0" fontId="1" fillId="0" borderId="0" xfId="0" applyFont="1" applyAlignment="1">
      <alignment horizontal="center" vertical="center" wrapText="1"/>
    </xf>
    <xf numFmtId="0" fontId="2" fillId="0" borderId="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0" xfId="0" applyFont="1" applyBorder="1" applyAlignment="1">
      <alignment horizontal="center" vertical="center" wrapText="1"/>
    </xf>
    <xf numFmtId="0" fontId="3" fillId="0" borderId="10" xfId="0" applyFont="1" applyBorder="1" applyAlignment="1">
      <alignment horizontal="right"/>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5" xfId="0" applyFont="1" applyBorder="1" applyAlignment="1">
      <alignment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19" xfId="0" applyFont="1" applyBorder="1" applyAlignment="1">
      <alignment horizontal="center" vertical="center"/>
    </xf>
    <xf numFmtId="10" fontId="3" fillId="0" borderId="19" xfId="0" applyNumberFormat="1" applyFont="1" applyBorder="1" applyAlignment="1">
      <alignment horizontal="center" vertical="center"/>
    </xf>
    <xf numFmtId="0" fontId="0" fillId="0" borderId="19" xfId="0" applyFont="1" applyBorder="1" applyAlignment="1">
      <alignment horizontal="center" vertical="center" wrapText="1"/>
    </xf>
    <xf numFmtId="0" fontId="0" fillId="0" borderId="19" xfId="0" applyBorder="1" applyAlignment="1">
      <alignment horizontal="center" vertical="center"/>
    </xf>
    <xf numFmtId="10" fontId="0" fillId="0" borderId="19" xfId="0" applyNumberFormat="1" applyBorder="1" applyAlignment="1">
      <alignment horizontal="center" vertical="center"/>
    </xf>
    <xf numFmtId="0" fontId="0" fillId="0" borderId="19"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0" fontId="3" fillId="0" borderId="21" xfId="0"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22" xfId="0" applyFont="1" applyBorder="1" applyAlignment="1">
      <alignment horizontal="center" vertical="center" wrapText="1"/>
    </xf>
    <xf numFmtId="0" fontId="3" fillId="0" borderId="22" xfId="0" applyFont="1" applyBorder="1" applyAlignment="1">
      <alignment horizontal="center" vertical="center"/>
    </xf>
    <xf numFmtId="0" fontId="3" fillId="0" borderId="2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0" xfId="0" applyFont="1" applyBorder="1" applyAlignment="1">
      <alignment horizontal="center" vertical="center"/>
    </xf>
    <xf numFmtId="0" fontId="0" fillId="0" borderId="19" xfId="0" applyBorder="1" applyAlignment="1">
      <alignment/>
    </xf>
    <xf numFmtId="0" fontId="0" fillId="0" borderId="19" xfId="0" applyFont="1" applyBorder="1" applyAlignment="1">
      <alignment horizontal="center" vertical="center" wrapText="1"/>
    </xf>
    <xf numFmtId="10" fontId="0" fillId="0" borderId="19" xfId="0" applyNumberFormat="1" applyBorder="1" applyAlignment="1">
      <alignment horizontal="center" vertical="center"/>
    </xf>
    <xf numFmtId="0" fontId="0" fillId="0" borderId="0" xfId="0" applyAlignment="1">
      <alignment horizontal="left"/>
    </xf>
    <xf numFmtId="0" fontId="0" fillId="0" borderId="0" xfId="0" applyFill="1" applyAlignment="1">
      <alignment horizontal="left"/>
    </xf>
    <xf numFmtId="0" fontId="4" fillId="0" borderId="0" xfId="0" applyFont="1" applyFill="1" applyAlignment="1">
      <alignment horizontal="left"/>
    </xf>
    <xf numFmtId="0" fontId="2" fillId="0" borderId="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9" xfId="0" applyFont="1" applyBorder="1" applyAlignment="1">
      <alignment horizontal="center" vertical="center" wrapText="1"/>
    </xf>
    <xf numFmtId="0" fontId="5" fillId="0" borderId="10" xfId="0" applyFont="1" applyBorder="1" applyAlignment="1">
      <alignment horizontal="left" vertical="center" wrapText="1"/>
    </xf>
    <xf numFmtId="0" fontId="3" fillId="0" borderId="23" xfId="0" applyFont="1" applyFill="1" applyBorder="1" applyAlignment="1">
      <alignment horizontal="left" vertical="center" wrapText="1"/>
    </xf>
    <xf numFmtId="0" fontId="3" fillId="0" borderId="21" xfId="0" applyFont="1" applyFill="1" applyBorder="1" applyAlignment="1">
      <alignment horizontal="left" vertical="center" wrapText="1"/>
    </xf>
    <xf numFmtId="176" fontId="3" fillId="0" borderId="19" xfId="0" applyNumberFormat="1" applyFont="1" applyFill="1" applyBorder="1" applyAlignment="1">
      <alignment horizontal="right" vertical="center" wrapText="1"/>
    </xf>
    <xf numFmtId="0" fontId="5" fillId="0" borderId="22" xfId="0" applyFont="1" applyBorder="1" applyAlignment="1">
      <alignment horizontal="left" vertical="center" wrapText="1"/>
    </xf>
    <xf numFmtId="0" fontId="0" fillId="0" borderId="22" xfId="0" applyFont="1" applyBorder="1" applyAlignment="1">
      <alignment horizontal="left" vertical="center" wrapText="1"/>
    </xf>
    <xf numFmtId="0" fontId="0" fillId="0" borderId="20" xfId="0" applyFont="1" applyBorder="1" applyAlignment="1">
      <alignment horizontal="left" vertical="center" wrapText="1"/>
    </xf>
    <xf numFmtId="176" fontId="5" fillId="0" borderId="19" xfId="0" applyNumberFormat="1" applyFont="1" applyBorder="1" applyAlignment="1">
      <alignment horizontal="right" vertical="center" wrapText="1"/>
    </xf>
    <xf numFmtId="0" fontId="5" fillId="0" borderId="22"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19" xfId="0" applyFont="1" applyFill="1" applyBorder="1" applyAlignment="1">
      <alignment horizontal="left" vertical="center" wrapText="1"/>
    </xf>
    <xf numFmtId="176" fontId="5" fillId="0" borderId="19" xfId="0" applyNumberFormat="1" applyFont="1" applyFill="1" applyBorder="1" applyAlignment="1">
      <alignment horizontal="right" vertical="center" wrapText="1"/>
    </xf>
    <xf numFmtId="0" fontId="0" fillId="0" borderId="19" xfId="0" applyFont="1" applyBorder="1" applyAlignment="1">
      <alignment horizontal="left" vertical="center" wrapText="1"/>
    </xf>
    <xf numFmtId="0" fontId="0" fillId="0" borderId="10" xfId="0" applyFont="1" applyBorder="1" applyAlignment="1">
      <alignment horizontal="left" vertical="center" wrapText="1"/>
    </xf>
    <xf numFmtId="0" fontId="5" fillId="0" borderId="20" xfId="0" applyFont="1" applyBorder="1" applyAlignment="1">
      <alignment horizontal="left" vertical="center" wrapText="1"/>
    </xf>
    <xf numFmtId="0" fontId="3" fillId="0" borderId="19" xfId="0" applyFont="1" applyFill="1" applyBorder="1" applyAlignment="1">
      <alignment horizontal="left" vertical="center" wrapText="1"/>
    </xf>
    <xf numFmtId="0" fontId="0" fillId="0" borderId="20" xfId="0" applyFont="1" applyFill="1" applyBorder="1" applyAlignment="1">
      <alignment horizontal="left" vertical="center" wrapText="1"/>
    </xf>
    <xf numFmtId="176" fontId="0" fillId="0" borderId="19" xfId="0" applyNumberFormat="1" applyFont="1" applyFill="1" applyBorder="1" applyAlignment="1">
      <alignment horizontal="right" vertical="center" wrapText="1"/>
    </xf>
    <xf numFmtId="0" fontId="0" fillId="0" borderId="10" xfId="0" applyFont="1" applyFill="1" applyBorder="1" applyAlignment="1">
      <alignment horizontal="left" vertical="center" wrapText="1"/>
    </xf>
    <xf numFmtId="176" fontId="4" fillId="0" borderId="19" xfId="0" applyNumberFormat="1" applyFont="1" applyFill="1" applyBorder="1" applyAlignment="1">
      <alignment horizontal="right" vertical="center" wrapText="1"/>
    </xf>
    <xf numFmtId="0" fontId="3" fillId="0" borderId="10"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19" xfId="0" applyFont="1" applyFill="1" applyBorder="1" applyAlignment="1">
      <alignment horizontal="right" vertical="center" wrapText="1"/>
    </xf>
    <xf numFmtId="0" fontId="0" fillId="0" borderId="22" xfId="0" applyFont="1" applyBorder="1" applyAlignment="1">
      <alignment horizontal="center" vertical="center" wrapText="1"/>
    </xf>
    <xf numFmtId="0" fontId="0" fillId="0" borderId="19" xfId="0" applyFont="1" applyFill="1" applyBorder="1" applyAlignment="1">
      <alignment horizontal="right" vertical="center" wrapText="1"/>
    </xf>
    <xf numFmtId="0" fontId="0" fillId="0" borderId="22" xfId="0" applyFont="1" applyFill="1" applyBorder="1" applyAlignment="1">
      <alignment horizontal="center" vertical="center" wrapText="1"/>
    </xf>
    <xf numFmtId="0" fontId="0" fillId="0" borderId="0" xfId="0" applyFont="1" applyAlignment="1">
      <alignment/>
    </xf>
    <xf numFmtId="0" fontId="4" fillId="0" borderId="19" xfId="0" applyFont="1" applyFill="1" applyBorder="1" applyAlignment="1">
      <alignment horizontal="center" vertical="center" wrapText="1"/>
    </xf>
    <xf numFmtId="0" fontId="4" fillId="0" borderId="19"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4" fillId="0" borderId="19" xfId="0" applyFont="1" applyFill="1" applyBorder="1" applyAlignment="1">
      <alignment horizontal="left"/>
    </xf>
    <xf numFmtId="0" fontId="0" fillId="0" borderId="19" xfId="0" applyFill="1" applyBorder="1" applyAlignment="1">
      <alignment horizontal="left"/>
    </xf>
    <xf numFmtId="0" fontId="0" fillId="0" borderId="19" xfId="0" applyBorder="1" applyAlignment="1">
      <alignment horizontal="left"/>
    </xf>
    <xf numFmtId="0" fontId="0" fillId="0" borderId="0" xfId="0" applyFill="1" applyAlignment="1">
      <alignment/>
    </xf>
    <xf numFmtId="0" fontId="0" fillId="0" borderId="0" xfId="0" applyFont="1" applyAlignment="1">
      <alignment/>
    </xf>
    <xf numFmtId="0" fontId="4" fillId="0" borderId="0" xfId="0" applyFont="1" applyAlignment="1">
      <alignment/>
    </xf>
    <xf numFmtId="0" fontId="3" fillId="0" borderId="0" xfId="0" applyFont="1" applyFill="1" applyAlignment="1">
      <alignment/>
    </xf>
    <xf numFmtId="0" fontId="0" fillId="0" borderId="0" xfId="0" applyFont="1" applyFill="1" applyAlignment="1">
      <alignment/>
    </xf>
    <xf numFmtId="0" fontId="0" fillId="0" borderId="0" xfId="0" applyFont="1" applyAlignment="1">
      <alignment horizontal="left"/>
    </xf>
    <xf numFmtId="0" fontId="0" fillId="0" borderId="0" xfId="0" applyFont="1" applyAlignment="1">
      <alignment horizontal="center" vertical="center" wrapText="1"/>
    </xf>
    <xf numFmtId="0" fontId="7" fillId="0" borderId="0" xfId="0" applyFont="1" applyAlignment="1">
      <alignment horizontal="left" vertical="center"/>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2" fillId="0" borderId="0" xfId="0" applyFont="1" applyBorder="1" applyAlignment="1">
      <alignment horizontal="left" vertical="center" wrapText="1"/>
    </xf>
    <xf numFmtId="0" fontId="0" fillId="0" borderId="0" xfId="0" applyFont="1" applyBorder="1" applyAlignment="1">
      <alignment horizontal="right" vertical="center" wrapText="1"/>
    </xf>
    <xf numFmtId="0" fontId="4" fillId="0" borderId="19"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9" xfId="0" applyFont="1" applyBorder="1" applyAlignment="1">
      <alignment horizontal="left" vertical="center" wrapText="1"/>
    </xf>
    <xf numFmtId="0" fontId="4" fillId="0" borderId="19" xfId="0" applyFont="1" applyFill="1" applyBorder="1" applyAlignment="1">
      <alignment horizontal="center" vertical="center" wrapText="1"/>
    </xf>
    <xf numFmtId="0" fontId="35" fillId="19" borderId="19" xfId="0" applyFont="1" applyFill="1" applyBorder="1" applyAlignment="1">
      <alignment horizontal="center" vertical="center" wrapText="1"/>
    </xf>
    <xf numFmtId="0" fontId="4" fillId="19" borderId="19" xfId="0" applyFont="1" applyFill="1" applyBorder="1" applyAlignment="1">
      <alignment horizontal="center" vertical="center" wrapText="1"/>
    </xf>
    <xf numFmtId="0" fontId="4" fillId="19" borderId="19" xfId="0" applyFont="1" applyFill="1" applyBorder="1" applyAlignment="1">
      <alignment horizontal="left" vertical="center" wrapText="1"/>
    </xf>
    <xf numFmtId="0" fontId="4" fillId="19" borderId="19" xfId="0" applyFont="1" applyFill="1" applyBorder="1" applyAlignment="1">
      <alignment horizontal="center" vertical="center" wrapText="1"/>
    </xf>
    <xf numFmtId="0" fontId="3" fillId="20" borderId="19" xfId="0" applyFont="1" applyFill="1" applyBorder="1" applyAlignment="1">
      <alignment horizontal="center" vertical="center" wrapText="1"/>
    </xf>
    <xf numFmtId="177" fontId="3" fillId="20" borderId="19" xfId="0" applyNumberFormat="1" applyFont="1" applyFill="1" applyBorder="1" applyAlignment="1">
      <alignment horizontal="center" vertical="center" wrapText="1"/>
    </xf>
    <xf numFmtId="177" fontId="3" fillId="20" borderId="19" xfId="0" applyNumberFormat="1" applyFont="1" applyFill="1" applyBorder="1" applyAlignment="1">
      <alignment horizontal="left" vertical="center" wrapText="1"/>
    </xf>
    <xf numFmtId="0" fontId="3" fillId="20" borderId="19" xfId="0" applyFont="1" applyFill="1" applyBorder="1" applyAlignment="1">
      <alignment/>
    </xf>
    <xf numFmtId="0" fontId="3" fillId="20" borderId="19" xfId="0" applyFont="1" applyFill="1" applyBorder="1" applyAlignment="1">
      <alignment horizontal="center" vertical="center" wrapText="1"/>
    </xf>
    <xf numFmtId="0" fontId="8" fillId="21" borderId="19" xfId="0" applyFont="1" applyFill="1" applyBorder="1" applyAlignment="1">
      <alignment horizontal="center" vertical="center" wrapText="1"/>
    </xf>
    <xf numFmtId="0" fontId="9" fillId="22" borderId="19" xfId="0" applyFont="1" applyFill="1" applyBorder="1" applyAlignment="1">
      <alignment horizontal="center" vertical="center" wrapText="1"/>
    </xf>
    <xf numFmtId="0" fontId="9" fillId="22" borderId="19" xfId="0" applyFont="1" applyFill="1" applyBorder="1" applyAlignment="1">
      <alignment horizontal="center" vertical="center" wrapText="1"/>
    </xf>
    <xf numFmtId="0" fontId="10" fillId="22" borderId="19" xfId="0" applyFont="1" applyFill="1" applyBorder="1" applyAlignment="1">
      <alignment horizontal="left" vertical="center" wrapText="1"/>
    </xf>
    <xf numFmtId="0" fontId="10" fillId="22" borderId="19" xfId="0" applyFont="1" applyFill="1" applyBorder="1" applyAlignment="1">
      <alignment/>
    </xf>
    <xf numFmtId="0" fontId="10" fillId="22" borderId="19"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19" xfId="0" applyFont="1" applyFill="1" applyBorder="1" applyAlignment="1">
      <alignment/>
    </xf>
    <xf numFmtId="0" fontId="10" fillId="0" borderId="19" xfId="0" applyFont="1" applyFill="1" applyBorder="1" applyAlignment="1">
      <alignment horizontal="center" vertical="center" wrapText="1"/>
    </xf>
    <xf numFmtId="0" fontId="10" fillId="0" borderId="19" xfId="0" applyFont="1" applyBorder="1" applyAlignment="1">
      <alignment horizontal="center" vertical="center" wrapText="1"/>
    </xf>
    <xf numFmtId="0" fontId="8" fillId="0" borderId="19" xfId="0" applyFont="1" applyBorder="1" applyAlignment="1">
      <alignment horizontal="center" vertical="center" wrapText="1"/>
    </xf>
    <xf numFmtId="0" fontId="10" fillId="0" borderId="19" xfId="0" applyFont="1" applyBorder="1" applyAlignment="1">
      <alignment horizontal="left" vertical="center" wrapText="1"/>
    </xf>
    <xf numFmtId="0" fontId="9" fillId="20" borderId="19" xfId="0" applyFont="1" applyFill="1" applyBorder="1" applyAlignment="1">
      <alignment horizontal="center" vertical="center" wrapText="1"/>
    </xf>
    <xf numFmtId="177" fontId="9" fillId="20" borderId="19" xfId="0" applyNumberFormat="1" applyFont="1" applyFill="1" applyBorder="1" applyAlignment="1">
      <alignment horizontal="center" vertical="center" wrapText="1"/>
    </xf>
    <xf numFmtId="0" fontId="10" fillId="20" borderId="19" xfId="0" applyFont="1" applyFill="1" applyBorder="1" applyAlignment="1">
      <alignment horizontal="left" vertical="center" wrapText="1"/>
    </xf>
    <xf numFmtId="0" fontId="10" fillId="20" borderId="19" xfId="0" applyFont="1" applyFill="1" applyBorder="1" applyAlignment="1">
      <alignment/>
    </xf>
    <xf numFmtId="0" fontId="10" fillId="0" borderId="19" xfId="0" applyFont="1" applyFill="1" applyBorder="1" applyAlignment="1">
      <alignment horizontal="center" vertical="center" wrapText="1"/>
    </xf>
    <xf numFmtId="177" fontId="9" fillId="0" borderId="19" xfId="0" applyNumberFormat="1" applyFont="1" applyBorder="1" applyAlignment="1">
      <alignment horizontal="center" vertical="center" wrapText="1"/>
    </xf>
    <xf numFmtId="0" fontId="10" fillId="0" borderId="19" xfId="0" applyFont="1" applyBorder="1" applyAlignment="1">
      <alignment/>
    </xf>
    <xf numFmtId="0" fontId="10" fillId="0" borderId="19" xfId="0" applyFont="1" applyBorder="1" applyAlignment="1">
      <alignment horizontal="center" vertical="center" wrapText="1"/>
    </xf>
    <xf numFmtId="0" fontId="10" fillId="0" borderId="19" xfId="0" applyFont="1" applyBorder="1" applyAlignment="1">
      <alignment horizontal="left" vertical="center" wrapText="1"/>
    </xf>
    <xf numFmtId="0" fontId="3" fillId="20" borderId="10" xfId="0" applyFont="1" applyFill="1" applyBorder="1" applyAlignment="1">
      <alignment horizontal="center" vertical="center" wrapText="1"/>
    </xf>
    <xf numFmtId="0" fontId="3" fillId="20" borderId="22" xfId="0" applyFont="1" applyFill="1" applyBorder="1" applyAlignment="1">
      <alignment horizontal="center" vertical="center" wrapText="1"/>
    </xf>
    <xf numFmtId="0" fontId="0" fillId="21" borderId="10" xfId="0" applyFont="1" applyFill="1" applyBorder="1" applyAlignment="1">
      <alignment horizontal="center" vertical="center" wrapText="1"/>
    </xf>
    <xf numFmtId="0" fontId="3" fillId="23" borderId="19" xfId="0" applyFont="1" applyFill="1" applyBorder="1" applyAlignment="1">
      <alignment horizontal="center" vertical="center" wrapText="1"/>
    </xf>
    <xf numFmtId="0" fontId="11" fillId="23" borderId="19" xfId="0" applyFont="1" applyFill="1" applyBorder="1" applyAlignment="1">
      <alignment horizontal="center" vertical="center" wrapText="1"/>
    </xf>
    <xf numFmtId="0" fontId="10" fillId="23" borderId="19" xfId="0" applyFont="1" applyFill="1" applyBorder="1" applyAlignment="1">
      <alignment horizontal="left" vertical="center" wrapText="1"/>
    </xf>
    <xf numFmtId="0" fontId="10" fillId="23" borderId="19" xfId="0" applyFont="1" applyFill="1" applyBorder="1" applyAlignment="1">
      <alignment horizontal="center" vertical="center" wrapText="1"/>
    </xf>
    <xf numFmtId="0" fontId="10" fillId="23" borderId="19" xfId="0" applyFont="1" applyFill="1" applyBorder="1" applyAlignment="1">
      <alignment horizontal="center" vertical="center" wrapText="1"/>
    </xf>
    <xf numFmtId="0" fontId="0" fillId="21" borderId="22" xfId="0" applyFont="1" applyFill="1" applyBorder="1" applyAlignment="1">
      <alignment horizontal="center" vertical="center" wrapText="1"/>
    </xf>
    <xf numFmtId="0" fontId="12" fillId="0" borderId="19" xfId="0" applyFont="1" applyBorder="1" applyAlignment="1">
      <alignment horizontal="center" vertical="center" wrapText="1"/>
    </xf>
    <xf numFmtId="0" fontId="10" fillId="0" borderId="19" xfId="0" applyFont="1" applyBorder="1" applyAlignment="1">
      <alignment vertical="center" wrapText="1"/>
    </xf>
    <xf numFmtId="0" fontId="3" fillId="20" borderId="19" xfId="0" applyFont="1" applyFill="1" applyBorder="1" applyAlignment="1">
      <alignment horizontal="left" vertical="center" wrapText="1"/>
    </xf>
    <xf numFmtId="0" fontId="11" fillId="20" borderId="19" xfId="0" applyFont="1" applyFill="1" applyBorder="1" applyAlignment="1">
      <alignment horizontal="center" vertical="center" wrapText="1"/>
    </xf>
    <xf numFmtId="0" fontId="0" fillId="20" borderId="19"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23" borderId="19" xfId="0" applyFont="1" applyFill="1" applyBorder="1" applyAlignment="1">
      <alignment horizontal="center" vertical="center" wrapText="1"/>
    </xf>
    <xf numFmtId="0" fontId="3" fillId="23" borderId="19" xfId="0" applyFont="1" applyFill="1" applyBorder="1" applyAlignment="1">
      <alignment horizontal="left" vertical="center" wrapText="1"/>
    </xf>
    <xf numFmtId="0" fontId="0" fillId="23" borderId="19" xfId="0" applyFont="1" applyFill="1" applyBorder="1" applyAlignment="1">
      <alignment horizontal="center" vertical="center" wrapText="1"/>
    </xf>
    <xf numFmtId="0" fontId="9" fillId="23" borderId="19" xfId="0" applyFont="1" applyFill="1" applyBorder="1" applyAlignment="1">
      <alignment horizontal="center" vertical="center" wrapText="1"/>
    </xf>
    <xf numFmtId="0" fontId="10" fillId="23" borderId="19" xfId="0" applyFont="1" applyFill="1" applyBorder="1" applyAlignment="1">
      <alignment horizontal="center" vertical="center" wrapText="1"/>
    </xf>
    <xf numFmtId="177" fontId="11" fillId="20" borderId="19" xfId="0" applyNumberFormat="1" applyFont="1" applyFill="1" applyBorder="1" applyAlignment="1">
      <alignment horizontal="center" vertical="center" wrapText="1"/>
    </xf>
    <xf numFmtId="177" fontId="11" fillId="20" borderId="19" xfId="0" applyNumberFormat="1" applyFont="1" applyFill="1" applyBorder="1" applyAlignment="1">
      <alignment horizontal="left" vertical="center" wrapText="1"/>
    </xf>
    <xf numFmtId="177" fontId="11" fillId="23" borderId="19" xfId="0" applyNumberFormat="1" applyFont="1" applyFill="1" applyBorder="1" applyAlignment="1">
      <alignment horizontal="center" vertical="center" wrapText="1"/>
    </xf>
    <xf numFmtId="177" fontId="11" fillId="23" borderId="19" xfId="0" applyNumberFormat="1" applyFont="1" applyFill="1" applyBorder="1" applyAlignment="1">
      <alignment horizontal="left" vertical="center" wrapText="1"/>
    </xf>
    <xf numFmtId="177" fontId="11" fillId="0" borderId="19" xfId="0" applyNumberFormat="1" applyFont="1" applyFill="1" applyBorder="1" applyAlignment="1">
      <alignment horizontal="center" vertical="center" wrapText="1"/>
    </xf>
    <xf numFmtId="177" fontId="11" fillId="0" borderId="19" xfId="0" applyNumberFormat="1" applyFont="1" applyFill="1" applyBorder="1" applyAlignment="1">
      <alignment horizontal="left" vertical="center" wrapText="1"/>
    </xf>
    <xf numFmtId="0" fontId="10" fillId="0" borderId="19" xfId="69" applyFont="1" applyFill="1" applyBorder="1" applyAlignment="1">
      <alignment horizontal="center" vertical="center" wrapText="1"/>
      <protection/>
    </xf>
    <xf numFmtId="0" fontId="8" fillId="0" borderId="19" xfId="15" applyNumberFormat="1" applyFont="1" applyFill="1" applyBorder="1" applyAlignment="1">
      <alignment horizontal="center" vertical="center" wrapText="1"/>
      <protection/>
    </xf>
    <xf numFmtId="0" fontId="10" fillId="0" borderId="19" xfId="70" applyFont="1" applyFill="1" applyBorder="1" applyAlignment="1">
      <alignment horizontal="left" vertical="center" wrapText="1"/>
      <protection/>
    </xf>
    <xf numFmtId="0" fontId="10" fillId="0" borderId="19" xfId="0" applyFont="1" applyFill="1" applyBorder="1" applyAlignment="1">
      <alignment horizontal="center" vertical="center" wrapText="1"/>
    </xf>
    <xf numFmtId="0" fontId="13" fillId="20" borderId="19" xfId="0" applyFont="1" applyFill="1" applyBorder="1" applyAlignment="1">
      <alignment horizontal="center" vertical="center" wrapText="1"/>
    </xf>
    <xf numFmtId="0" fontId="14" fillId="22" borderId="19"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0" fillId="0" borderId="0" xfId="0" applyFont="1" applyFill="1" applyAlignment="1">
      <alignment/>
    </xf>
    <xf numFmtId="0" fontId="14" fillId="0" borderId="19" xfId="0" applyFont="1" applyBorder="1" applyAlignment="1">
      <alignment horizontal="left" vertical="center" wrapText="1"/>
    </xf>
    <xf numFmtId="0" fontId="14" fillId="0" borderId="19" xfId="0" applyFont="1" applyFill="1" applyBorder="1" applyAlignment="1">
      <alignment horizontal="left" vertical="center" wrapText="1"/>
    </xf>
    <xf numFmtId="0" fontId="14" fillId="0" borderId="19" xfId="0" applyFont="1" applyBorder="1" applyAlignment="1">
      <alignment horizontal="left" vertical="center" wrapText="1"/>
    </xf>
    <xf numFmtId="0" fontId="14" fillId="0" borderId="19" xfId="0" applyFont="1" applyBorder="1" applyAlignment="1">
      <alignment horizontal="center" vertical="center" wrapText="1"/>
    </xf>
    <xf numFmtId="0" fontId="36" fillId="23" borderId="19" xfId="0" applyFont="1" applyFill="1" applyBorder="1" applyAlignment="1">
      <alignment horizontal="center" vertical="center" wrapText="1"/>
    </xf>
    <xf numFmtId="0" fontId="10" fillId="0" borderId="19" xfId="67" applyFont="1" applyFill="1" applyBorder="1" applyAlignment="1">
      <alignment horizontal="center" vertical="center" wrapText="1"/>
      <protection/>
    </xf>
    <xf numFmtId="0" fontId="10" fillId="0" borderId="19" xfId="0" applyFont="1" applyFill="1" applyBorder="1" applyAlignment="1">
      <alignment/>
    </xf>
    <xf numFmtId="0" fontId="14" fillId="20" borderId="19" xfId="0" applyFont="1" applyFill="1" applyBorder="1" applyAlignment="1">
      <alignment/>
    </xf>
    <xf numFmtId="0" fontId="14" fillId="23" borderId="19" xfId="0" applyFont="1" applyFill="1" applyBorder="1" applyAlignment="1">
      <alignment/>
    </xf>
    <xf numFmtId="0" fontId="10" fillId="23" borderId="19" xfId="0" applyFont="1" applyFill="1" applyBorder="1" applyAlignment="1">
      <alignment/>
    </xf>
    <xf numFmtId="0" fontId="14" fillId="23" borderId="19" xfId="0" applyFont="1" applyFill="1" applyBorder="1" applyAlignment="1">
      <alignment horizontal="center" vertical="center" wrapText="1"/>
    </xf>
    <xf numFmtId="0" fontId="14" fillId="20" borderId="19" xfId="0" applyFont="1" applyFill="1" applyBorder="1" applyAlignment="1">
      <alignment horizontal="left" vertical="center" wrapText="1"/>
    </xf>
    <xf numFmtId="0" fontId="14" fillId="23" borderId="19" xfId="0" applyFont="1" applyFill="1" applyBorder="1" applyAlignment="1">
      <alignment horizontal="left" vertical="center" wrapText="1"/>
    </xf>
    <xf numFmtId="0" fontId="14" fillId="0" borderId="19" xfId="0" applyFont="1" applyFill="1" applyBorder="1" applyAlignment="1">
      <alignment horizontal="left" vertical="center" wrapText="1"/>
    </xf>
    <xf numFmtId="0" fontId="14" fillId="0" borderId="19" xfId="0" applyFont="1" applyFill="1" applyBorder="1" applyAlignment="1">
      <alignment vertical="center" wrapText="1"/>
    </xf>
  </cellXfs>
  <cellStyles count="57">
    <cellStyle name="Normal" xfId="0"/>
    <cellStyle name="常规_Sheet1_4" xfId="15"/>
    <cellStyle name="Currency [0]" xfId="16"/>
    <cellStyle name="20% - 强调文字颜色 3" xfId="17"/>
    <cellStyle name="输入" xfId="18"/>
    <cellStyle name="Currency" xfId="19"/>
    <cellStyle name="常规_Sheet1_6" xfId="20"/>
    <cellStyle name="Comma [0]" xfId="21"/>
    <cellStyle name="40% - 强调文字颜色 3" xfId="22"/>
    <cellStyle name="差" xfId="23"/>
    <cellStyle name="Comma" xfId="24"/>
    <cellStyle name="60% - 强调文字颜色 3" xfId="25"/>
    <cellStyle name="Hyperlink" xfId="26"/>
    <cellStyle name="Percent" xfId="27"/>
    <cellStyle name="常规_Sheet1_7" xfId="28"/>
    <cellStyle name="Followed Hyperlink" xfId="29"/>
    <cellStyle name="注释"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_Sheet1_5" xfId="66"/>
    <cellStyle name="常规_Sheet1" xfId="67"/>
    <cellStyle name="常规_Sheet1_2" xfId="68"/>
    <cellStyle name="常规_Sheet1_3" xfId="69"/>
    <cellStyle name="常规_Sheet1_8"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xdr:row>
      <xdr:rowOff>38100</xdr:rowOff>
    </xdr:from>
    <xdr:to>
      <xdr:col>0</xdr:col>
      <xdr:colOff>733425</xdr:colOff>
      <xdr:row>8</xdr:row>
      <xdr:rowOff>0</xdr:rowOff>
    </xdr:to>
    <xdr:sp>
      <xdr:nvSpPr>
        <xdr:cNvPr id="1" name="Line 666"/>
        <xdr:cNvSpPr>
          <a:spLocks/>
        </xdr:cNvSpPr>
      </xdr:nvSpPr>
      <xdr:spPr>
        <a:xfrm>
          <a:off x="19050" y="1390650"/>
          <a:ext cx="714375" cy="1447800"/>
        </a:xfrm>
        <a:prstGeom prst="line">
          <a:avLst/>
        </a:prstGeom>
        <a:noFill/>
        <a:ln w="6350" cmpd="sng">
          <a:solidFill>
            <a:srgbClr val="5B9BD5"/>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M41"/>
  <sheetViews>
    <sheetView tabSelected="1" zoomScaleSheetLayoutView="100" workbookViewId="0" topLeftCell="A1">
      <selection activeCell="C28" sqref="C28:C29"/>
    </sheetView>
  </sheetViews>
  <sheetFormatPr defaultColWidth="9.00390625" defaultRowHeight="14.25"/>
  <cols>
    <col min="1" max="1" width="10.125" style="79" customWidth="1"/>
    <col min="2" max="2" width="9.875" style="79" customWidth="1"/>
    <col min="3" max="3" width="19.125" style="79" customWidth="1"/>
    <col min="4" max="4" width="10.125" style="79" customWidth="1"/>
    <col min="5" max="5" width="12.375" style="79" customWidth="1"/>
    <col min="6" max="6" width="29.625" style="83" customWidth="1"/>
    <col min="7" max="7" width="23.25390625" style="79" customWidth="1"/>
    <col min="8" max="8" width="29.875" style="79" customWidth="1"/>
    <col min="9" max="9" width="18.125" style="84" customWidth="1"/>
    <col min="10" max="253" width="9.00390625" style="79" customWidth="1"/>
  </cols>
  <sheetData>
    <row r="1" spans="1:9" s="79" customFormat="1" ht="12" customHeight="1">
      <c r="A1" s="85"/>
      <c r="B1" s="85"/>
      <c r="C1" s="85"/>
      <c r="F1" s="83"/>
      <c r="I1" s="84"/>
    </row>
    <row r="2" spans="1:9" s="79" customFormat="1" ht="26.25" customHeight="1">
      <c r="A2" s="86" t="s">
        <v>0</v>
      </c>
      <c r="B2" s="86"/>
      <c r="C2" s="86"/>
      <c r="D2" s="86"/>
      <c r="E2" s="86"/>
      <c r="F2" s="87"/>
      <c r="G2" s="86"/>
      <c r="H2" s="86"/>
      <c r="I2" s="84"/>
    </row>
    <row r="3" spans="1:9" s="79" customFormat="1" ht="15.75" customHeight="1">
      <c r="A3" s="3"/>
      <c r="B3" s="3"/>
      <c r="C3" s="3"/>
      <c r="D3" s="3"/>
      <c r="E3" s="2"/>
      <c r="F3" s="88"/>
      <c r="G3" s="89" t="s">
        <v>1</v>
      </c>
      <c r="H3" s="89"/>
      <c r="I3" s="84"/>
    </row>
    <row r="4" spans="1:9" s="79" customFormat="1" ht="21.75" customHeight="1">
      <c r="A4" s="90" t="s">
        <v>2</v>
      </c>
      <c r="B4" s="90" t="s">
        <v>3</v>
      </c>
      <c r="C4" s="90" t="s">
        <v>4</v>
      </c>
      <c r="D4" s="90" t="s">
        <v>5</v>
      </c>
      <c r="E4" s="91" t="s">
        <v>6</v>
      </c>
      <c r="F4" s="92"/>
      <c r="G4" s="90" t="s">
        <v>7</v>
      </c>
      <c r="H4" s="93" t="s">
        <v>8</v>
      </c>
      <c r="I4" s="93" t="s">
        <v>9</v>
      </c>
    </row>
    <row r="5" spans="1:9" s="80" customFormat="1" ht="24" customHeight="1">
      <c r="A5" s="90"/>
      <c r="B5" s="90"/>
      <c r="C5" s="90"/>
      <c r="D5" s="90"/>
      <c r="E5" s="44" t="s">
        <v>10</v>
      </c>
      <c r="F5" s="44" t="s">
        <v>11</v>
      </c>
      <c r="G5" s="90"/>
      <c r="H5" s="93"/>
      <c r="I5" s="93"/>
    </row>
    <row r="6" spans="1:9" s="80" customFormat="1" ht="24" customHeight="1">
      <c r="A6" s="94" t="s">
        <v>12</v>
      </c>
      <c r="B6" s="94"/>
      <c r="C6" s="94"/>
      <c r="D6" s="94"/>
      <c r="E6" s="95">
        <f>E7+E22+E30+E33+E36</f>
        <v>8477</v>
      </c>
      <c r="F6" s="96"/>
      <c r="G6" s="97"/>
      <c r="H6" s="97"/>
      <c r="I6" s="97"/>
    </row>
    <row r="7" spans="1:9" s="81" customFormat="1" ht="24" customHeight="1">
      <c r="A7" s="98" t="s">
        <v>13</v>
      </c>
      <c r="B7" s="98" t="s">
        <v>14</v>
      </c>
      <c r="C7" s="98"/>
      <c r="D7" s="98"/>
      <c r="E7" s="99">
        <f>E8+E17</f>
        <v>2404</v>
      </c>
      <c r="F7" s="100"/>
      <c r="G7" s="101"/>
      <c r="H7" s="102"/>
      <c r="I7" s="157"/>
    </row>
    <row r="8" spans="1:9" s="79" customFormat="1" ht="24.75" customHeight="1">
      <c r="A8" s="98"/>
      <c r="B8" s="103" t="s">
        <v>15</v>
      </c>
      <c r="C8" s="104" t="s">
        <v>16</v>
      </c>
      <c r="D8" s="104"/>
      <c r="E8" s="105">
        <f>E9+E13</f>
        <v>1854</v>
      </c>
      <c r="F8" s="106"/>
      <c r="G8" s="107"/>
      <c r="H8" s="108"/>
      <c r="I8" s="158"/>
    </row>
    <row r="9" spans="1:13" s="79" customFormat="1" ht="22.5" customHeight="1">
      <c r="A9" s="98"/>
      <c r="B9" s="103"/>
      <c r="C9" s="109" t="s">
        <v>17</v>
      </c>
      <c r="D9" s="110" t="s">
        <v>18</v>
      </c>
      <c r="E9" s="111">
        <f>SUM(E10:E12)</f>
        <v>550</v>
      </c>
      <c r="F9" s="112"/>
      <c r="G9" s="113"/>
      <c r="H9" s="114"/>
      <c r="I9" s="159"/>
      <c r="J9" s="160"/>
      <c r="K9" s="160"/>
      <c r="L9" s="160"/>
      <c r="M9" s="160"/>
    </row>
    <row r="10" spans="1:9" s="79" customFormat="1" ht="75" customHeight="1">
      <c r="A10" s="98"/>
      <c r="B10" s="103"/>
      <c r="C10" s="109"/>
      <c r="D10" s="115" t="s">
        <v>19</v>
      </c>
      <c r="E10" s="116">
        <v>150</v>
      </c>
      <c r="F10" s="117" t="s">
        <v>20</v>
      </c>
      <c r="G10" s="117"/>
      <c r="H10" s="117" t="s">
        <v>21</v>
      </c>
      <c r="I10" s="161" t="s">
        <v>22</v>
      </c>
    </row>
    <row r="11" spans="1:9" s="79" customFormat="1" ht="75" customHeight="1">
      <c r="A11" s="98"/>
      <c r="B11" s="103"/>
      <c r="C11" s="109"/>
      <c r="D11" s="115" t="s">
        <v>23</v>
      </c>
      <c r="E11" s="116">
        <v>150</v>
      </c>
      <c r="F11" s="117" t="s">
        <v>24</v>
      </c>
      <c r="G11" s="117"/>
      <c r="H11" s="117" t="s">
        <v>21</v>
      </c>
      <c r="I11" s="161"/>
    </row>
    <row r="12" spans="1:9" s="79" customFormat="1" ht="75" customHeight="1">
      <c r="A12" s="98"/>
      <c r="B12" s="103"/>
      <c r="C12" s="109"/>
      <c r="D12" s="115" t="s">
        <v>25</v>
      </c>
      <c r="E12" s="116">
        <v>250</v>
      </c>
      <c r="F12" s="117" t="s">
        <v>26</v>
      </c>
      <c r="G12" s="117"/>
      <c r="H12" s="117" t="s">
        <v>27</v>
      </c>
      <c r="I12" s="161"/>
    </row>
    <row r="13" spans="1:9" s="79" customFormat="1" ht="27" customHeight="1">
      <c r="A13" s="98"/>
      <c r="B13" s="103"/>
      <c r="C13" s="109" t="s">
        <v>28</v>
      </c>
      <c r="D13" s="110" t="s">
        <v>18</v>
      </c>
      <c r="E13" s="111">
        <f>SUM(E14:E16)</f>
        <v>1304</v>
      </c>
      <c r="F13" s="112"/>
      <c r="G13" s="113"/>
      <c r="H13" s="114"/>
      <c r="I13" s="162"/>
    </row>
    <row r="14" spans="1:9" s="79" customFormat="1" ht="48" customHeight="1">
      <c r="A14" s="98"/>
      <c r="B14" s="103"/>
      <c r="C14" s="109"/>
      <c r="D14" s="115" t="s">
        <v>19</v>
      </c>
      <c r="E14" s="116">
        <v>293.6</v>
      </c>
      <c r="F14" s="117" t="s">
        <v>29</v>
      </c>
      <c r="G14" s="112" t="s">
        <v>30</v>
      </c>
      <c r="H14" s="114"/>
      <c r="I14" s="163" t="s">
        <v>31</v>
      </c>
    </row>
    <row r="15" spans="1:9" s="79" customFormat="1" ht="48" customHeight="1">
      <c r="A15" s="98"/>
      <c r="B15" s="103"/>
      <c r="C15" s="109"/>
      <c r="D15" s="115" t="s">
        <v>23</v>
      </c>
      <c r="E15" s="116">
        <v>373.7</v>
      </c>
      <c r="F15" s="117" t="s">
        <v>32</v>
      </c>
      <c r="G15" s="112"/>
      <c r="H15" s="114"/>
      <c r="I15" s="163"/>
    </row>
    <row r="16" spans="1:9" s="79" customFormat="1" ht="39.75" customHeight="1">
      <c r="A16" s="98"/>
      <c r="B16" s="103"/>
      <c r="C16" s="109"/>
      <c r="D16" s="115" t="s">
        <v>25</v>
      </c>
      <c r="E16" s="116">
        <v>636.7</v>
      </c>
      <c r="F16" s="117" t="s">
        <v>33</v>
      </c>
      <c r="G16" s="112"/>
      <c r="H16" s="114"/>
      <c r="I16" s="163"/>
    </row>
    <row r="17" spans="1:9" s="79" customFormat="1" ht="39" customHeight="1">
      <c r="A17" s="98" t="s">
        <v>13</v>
      </c>
      <c r="B17" s="103" t="s">
        <v>34</v>
      </c>
      <c r="C17" s="118" t="s">
        <v>16</v>
      </c>
      <c r="D17" s="118"/>
      <c r="E17" s="119">
        <f>E18</f>
        <v>550</v>
      </c>
      <c r="F17" s="120"/>
      <c r="G17" s="121"/>
      <c r="H17" s="120"/>
      <c r="I17" s="164"/>
    </row>
    <row r="18" spans="1:9" s="79" customFormat="1" ht="39.75" customHeight="1">
      <c r="A18" s="98"/>
      <c r="B18" s="103"/>
      <c r="C18" s="122" t="s">
        <v>17</v>
      </c>
      <c r="D18" s="109" t="s">
        <v>18</v>
      </c>
      <c r="E18" s="123">
        <f>SUM(E19:E21)</f>
        <v>550</v>
      </c>
      <c r="F18" s="117"/>
      <c r="G18" s="124"/>
      <c r="H18" s="117"/>
      <c r="I18" s="164"/>
    </row>
    <row r="19" spans="1:9" s="79" customFormat="1" ht="73.5" customHeight="1">
      <c r="A19" s="98"/>
      <c r="B19" s="103"/>
      <c r="C19" s="122"/>
      <c r="D19" s="125" t="s">
        <v>19</v>
      </c>
      <c r="E19" s="116">
        <v>150</v>
      </c>
      <c r="F19" s="126" t="s">
        <v>21</v>
      </c>
      <c r="G19" s="125"/>
      <c r="H19" s="117"/>
      <c r="I19" s="164" t="s">
        <v>22</v>
      </c>
    </row>
    <row r="20" spans="1:9" s="79" customFormat="1" ht="73.5" customHeight="1">
      <c r="A20" s="98"/>
      <c r="B20" s="103"/>
      <c r="C20" s="122"/>
      <c r="D20" s="125" t="s">
        <v>23</v>
      </c>
      <c r="E20" s="116">
        <v>150</v>
      </c>
      <c r="F20" s="126" t="s">
        <v>21</v>
      </c>
      <c r="G20" s="125"/>
      <c r="H20" s="117"/>
      <c r="I20" s="164"/>
    </row>
    <row r="21" spans="1:9" s="79" customFormat="1" ht="73.5" customHeight="1">
      <c r="A21" s="98"/>
      <c r="B21" s="103"/>
      <c r="C21" s="122"/>
      <c r="D21" s="125" t="s">
        <v>25</v>
      </c>
      <c r="E21" s="116">
        <v>250</v>
      </c>
      <c r="F21" s="126" t="s">
        <v>27</v>
      </c>
      <c r="G21" s="125"/>
      <c r="H21" s="117"/>
      <c r="I21" s="164"/>
    </row>
    <row r="22" spans="1:9" s="79" customFormat="1" ht="27" customHeight="1">
      <c r="A22" s="127" t="s">
        <v>35</v>
      </c>
      <c r="B22" s="98" t="s">
        <v>14</v>
      </c>
      <c r="C22" s="98"/>
      <c r="D22" s="98"/>
      <c r="E22" s="99">
        <f>E23</f>
        <v>6050</v>
      </c>
      <c r="F22" s="100"/>
      <c r="G22" s="101"/>
      <c r="H22" s="102"/>
      <c r="I22" s="157"/>
    </row>
    <row r="23" spans="1:9" s="79" customFormat="1" ht="25.5" customHeight="1">
      <c r="A23" s="128"/>
      <c r="B23" s="129" t="s">
        <v>34</v>
      </c>
      <c r="C23" s="130" t="s">
        <v>16</v>
      </c>
      <c r="D23" s="130"/>
      <c r="E23" s="131">
        <f>E24+E28</f>
        <v>6050</v>
      </c>
      <c r="F23" s="132"/>
      <c r="G23" s="133"/>
      <c r="H23" s="134"/>
      <c r="I23" s="165"/>
    </row>
    <row r="24" spans="1:9" s="79" customFormat="1" ht="25.5" customHeight="1">
      <c r="A24" s="128"/>
      <c r="B24" s="135"/>
      <c r="C24" s="122" t="s">
        <v>36</v>
      </c>
      <c r="D24" s="109" t="s">
        <v>18</v>
      </c>
      <c r="E24" s="114">
        <f>SUM(E25:E27)</f>
        <v>5750</v>
      </c>
      <c r="F24" s="112"/>
      <c r="G24" s="114"/>
      <c r="H24" s="112"/>
      <c r="I24" s="114"/>
    </row>
    <row r="25" spans="1:9" s="79" customFormat="1" ht="25.5" customHeight="1">
      <c r="A25" s="128"/>
      <c r="B25" s="135"/>
      <c r="C25" s="122"/>
      <c r="D25" s="114" t="s">
        <v>19</v>
      </c>
      <c r="E25" s="114">
        <v>0</v>
      </c>
      <c r="F25" s="112" t="s">
        <v>37</v>
      </c>
      <c r="G25" s="114" t="s">
        <v>38</v>
      </c>
      <c r="H25" s="114" t="s">
        <v>39</v>
      </c>
      <c r="I25" s="166" t="s">
        <v>40</v>
      </c>
    </row>
    <row r="26" spans="1:9" s="79" customFormat="1" ht="25.5" customHeight="1">
      <c r="A26" s="128"/>
      <c r="B26" s="135"/>
      <c r="C26" s="122"/>
      <c r="D26" s="114" t="s">
        <v>23</v>
      </c>
      <c r="E26" s="114">
        <v>2250</v>
      </c>
      <c r="F26" s="112"/>
      <c r="G26" s="114"/>
      <c r="H26" s="114"/>
      <c r="I26" s="166"/>
    </row>
    <row r="27" spans="1:9" s="79" customFormat="1" ht="25.5" customHeight="1">
      <c r="A27" s="128"/>
      <c r="B27" s="135"/>
      <c r="C27" s="122"/>
      <c r="D27" s="114" t="s">
        <v>25</v>
      </c>
      <c r="E27" s="114">
        <v>3500</v>
      </c>
      <c r="F27" s="112"/>
      <c r="G27" s="114"/>
      <c r="H27" s="114"/>
      <c r="I27" s="166"/>
    </row>
    <row r="28" spans="1:9" s="79" customFormat="1" ht="52.5" customHeight="1">
      <c r="A28" s="128"/>
      <c r="B28" s="135"/>
      <c r="C28" s="122" t="s">
        <v>41</v>
      </c>
      <c r="D28" s="109" t="s">
        <v>18</v>
      </c>
      <c r="E28" s="114">
        <f>SUM(E29:E29)</f>
        <v>300</v>
      </c>
      <c r="F28" s="112"/>
      <c r="G28" s="114"/>
      <c r="H28" s="112"/>
      <c r="I28" s="167"/>
    </row>
    <row r="29" spans="1:9" s="79" customFormat="1" ht="40.5" customHeight="1">
      <c r="A29" s="128"/>
      <c r="B29" s="135"/>
      <c r="C29" s="122"/>
      <c r="D29" s="136" t="s">
        <v>19</v>
      </c>
      <c r="E29" s="136">
        <v>300</v>
      </c>
      <c r="F29" s="117" t="s">
        <v>42</v>
      </c>
      <c r="G29" s="125" t="s">
        <v>43</v>
      </c>
      <c r="H29" s="137" t="s">
        <v>44</v>
      </c>
      <c r="I29" s="137" t="s">
        <v>45</v>
      </c>
    </row>
    <row r="30" spans="1:9" s="82" customFormat="1" ht="46.5" customHeight="1">
      <c r="A30" s="98" t="s">
        <v>46</v>
      </c>
      <c r="B30" s="98" t="s">
        <v>14</v>
      </c>
      <c r="C30" s="98"/>
      <c r="D30" s="98"/>
      <c r="E30" s="102">
        <f>E31+E32</f>
        <v>0</v>
      </c>
      <c r="F30" s="138"/>
      <c r="G30" s="139"/>
      <c r="H30" s="140"/>
      <c r="I30" s="168"/>
    </row>
    <row r="31" spans="1:9" s="82" customFormat="1" ht="46.5" customHeight="1">
      <c r="A31" s="98"/>
      <c r="B31" s="141" t="s">
        <v>15</v>
      </c>
      <c r="C31" s="130" t="s">
        <v>16</v>
      </c>
      <c r="D31" s="130"/>
      <c r="E31" s="142">
        <v>0</v>
      </c>
      <c r="F31" s="143"/>
      <c r="G31" s="131"/>
      <c r="H31" s="144"/>
      <c r="I31" s="169"/>
    </row>
    <row r="32" spans="1:9" s="82" customFormat="1" ht="51" customHeight="1">
      <c r="A32" s="98"/>
      <c r="B32" s="141" t="s">
        <v>34</v>
      </c>
      <c r="C32" s="130" t="s">
        <v>16</v>
      </c>
      <c r="D32" s="130"/>
      <c r="E32" s="131">
        <v>0</v>
      </c>
      <c r="F32" s="132"/>
      <c r="G32" s="133"/>
      <c r="H32" s="133"/>
      <c r="I32" s="170"/>
    </row>
    <row r="33" spans="1:9" s="79" customFormat="1" ht="42" customHeight="1">
      <c r="A33" s="98" t="s">
        <v>47</v>
      </c>
      <c r="B33" s="98" t="s">
        <v>14</v>
      </c>
      <c r="C33" s="98"/>
      <c r="D33" s="98"/>
      <c r="E33" s="102">
        <f>E34+E35</f>
        <v>0</v>
      </c>
      <c r="F33" s="138"/>
      <c r="G33" s="139"/>
      <c r="H33" s="140"/>
      <c r="I33" s="168"/>
    </row>
    <row r="34" spans="1:9" s="79" customFormat="1" ht="42" customHeight="1">
      <c r="A34" s="98"/>
      <c r="B34" s="141" t="s">
        <v>15</v>
      </c>
      <c r="C34" s="130" t="s">
        <v>16</v>
      </c>
      <c r="D34" s="130"/>
      <c r="E34" s="142">
        <v>0</v>
      </c>
      <c r="F34" s="143"/>
      <c r="G34" s="131" t="s">
        <v>48</v>
      </c>
      <c r="H34" s="144"/>
      <c r="I34" s="169"/>
    </row>
    <row r="35" spans="1:9" s="79" customFormat="1" ht="31.5" customHeight="1">
      <c r="A35" s="98" t="s">
        <v>47</v>
      </c>
      <c r="B35" s="141" t="s">
        <v>34</v>
      </c>
      <c r="C35" s="145" t="s">
        <v>16</v>
      </c>
      <c r="D35" s="145"/>
      <c r="E35" s="131">
        <v>0</v>
      </c>
      <c r="F35" s="132"/>
      <c r="G35" s="133"/>
      <c r="H35" s="146"/>
      <c r="I35" s="171"/>
    </row>
    <row r="36" spans="1:9" s="79" customFormat="1" ht="48" customHeight="1">
      <c r="A36" s="98" t="s">
        <v>49</v>
      </c>
      <c r="B36" s="98" t="s">
        <v>14</v>
      </c>
      <c r="C36" s="98"/>
      <c r="D36" s="98"/>
      <c r="E36" s="147">
        <v>23</v>
      </c>
      <c r="F36" s="148"/>
      <c r="G36" s="148"/>
      <c r="H36" s="120"/>
      <c r="I36" s="172"/>
    </row>
    <row r="37" spans="1:9" s="79" customFormat="1" ht="48" customHeight="1">
      <c r="A37" s="98"/>
      <c r="B37" s="141" t="s">
        <v>15</v>
      </c>
      <c r="C37" s="130" t="s">
        <v>16</v>
      </c>
      <c r="D37" s="130"/>
      <c r="E37" s="149">
        <f>E38</f>
        <v>23</v>
      </c>
      <c r="F37" s="150"/>
      <c r="G37" s="150"/>
      <c r="H37" s="132"/>
      <c r="I37" s="173"/>
    </row>
    <row r="38" spans="1:9" s="79" customFormat="1" ht="39" customHeight="1">
      <c r="A38" s="98" t="s">
        <v>49</v>
      </c>
      <c r="B38" s="141" t="s">
        <v>15</v>
      </c>
      <c r="C38" s="103" t="s">
        <v>50</v>
      </c>
      <c r="D38" s="141" t="s">
        <v>18</v>
      </c>
      <c r="E38" s="151">
        <f>SUM(E39:E41)</f>
        <v>23</v>
      </c>
      <c r="F38" s="152"/>
      <c r="G38" s="152"/>
      <c r="H38" s="112"/>
      <c r="I38" s="174"/>
    </row>
    <row r="39" spans="1:9" s="79" customFormat="1" ht="30" customHeight="1">
      <c r="A39" s="98"/>
      <c r="B39" s="141"/>
      <c r="C39" s="103"/>
      <c r="D39" s="153" t="s">
        <v>19</v>
      </c>
      <c r="E39" s="154">
        <v>3.52</v>
      </c>
      <c r="F39" s="155"/>
      <c r="G39" s="156" t="s">
        <v>51</v>
      </c>
      <c r="H39" s="156" t="s">
        <v>52</v>
      </c>
      <c r="I39" s="175"/>
    </row>
    <row r="40" spans="1:9" s="79" customFormat="1" ht="30" customHeight="1">
      <c r="A40" s="98"/>
      <c r="B40" s="141"/>
      <c r="C40" s="103"/>
      <c r="D40" s="153" t="s">
        <v>23</v>
      </c>
      <c r="E40" s="154">
        <v>4.11</v>
      </c>
      <c r="F40" s="155"/>
      <c r="G40" s="156"/>
      <c r="H40" s="156"/>
      <c r="I40" s="175"/>
    </row>
    <row r="41" spans="1:9" s="79" customFormat="1" ht="30" customHeight="1">
      <c r="A41" s="98"/>
      <c r="B41" s="141"/>
      <c r="C41" s="103"/>
      <c r="D41" s="153" t="s">
        <v>25</v>
      </c>
      <c r="E41" s="154">
        <v>15.37</v>
      </c>
      <c r="F41" s="155"/>
      <c r="G41" s="156"/>
      <c r="H41" s="156"/>
      <c r="I41" s="175"/>
    </row>
  </sheetData>
  <sheetProtection/>
  <mergeCells count="54">
    <mergeCell ref="A2:H2"/>
    <mergeCell ref="G3:H3"/>
    <mergeCell ref="E4:F4"/>
    <mergeCell ref="A6:D6"/>
    <mergeCell ref="B7:D7"/>
    <mergeCell ref="C8:D8"/>
    <mergeCell ref="C17:D17"/>
    <mergeCell ref="B22:D22"/>
    <mergeCell ref="C23:D23"/>
    <mergeCell ref="B30:D30"/>
    <mergeCell ref="C31:D31"/>
    <mergeCell ref="C32:D32"/>
    <mergeCell ref="B33:D33"/>
    <mergeCell ref="C34:D34"/>
    <mergeCell ref="C35:D35"/>
    <mergeCell ref="B36:D36"/>
    <mergeCell ref="C37:D37"/>
    <mergeCell ref="A4:A5"/>
    <mergeCell ref="A7:A16"/>
    <mergeCell ref="A17:A21"/>
    <mergeCell ref="A22:A29"/>
    <mergeCell ref="A30:A32"/>
    <mergeCell ref="A33:A34"/>
    <mergeCell ref="A36:A37"/>
    <mergeCell ref="A38:A41"/>
    <mergeCell ref="B4:B5"/>
    <mergeCell ref="B8:B16"/>
    <mergeCell ref="B17:B21"/>
    <mergeCell ref="B23:B29"/>
    <mergeCell ref="B38:B41"/>
    <mergeCell ref="C4:C5"/>
    <mergeCell ref="C9:C12"/>
    <mergeCell ref="C13:C16"/>
    <mergeCell ref="C18:C21"/>
    <mergeCell ref="C24:C27"/>
    <mergeCell ref="C28:C29"/>
    <mergeCell ref="C38:C41"/>
    <mergeCell ref="D4:D5"/>
    <mergeCell ref="F25:F27"/>
    <mergeCell ref="G4:G5"/>
    <mergeCell ref="G14:G16"/>
    <mergeCell ref="G19:G21"/>
    <mergeCell ref="G25:G27"/>
    <mergeCell ref="G39:G41"/>
    <mergeCell ref="H4:H5"/>
    <mergeCell ref="H14:H16"/>
    <mergeCell ref="H19:H21"/>
    <mergeCell ref="H25:H27"/>
    <mergeCell ref="H39:H41"/>
    <mergeCell ref="I4:I5"/>
    <mergeCell ref="I10:I12"/>
    <mergeCell ref="I14:I16"/>
    <mergeCell ref="I19:I21"/>
    <mergeCell ref="I25:I27"/>
  </mergeCells>
  <printOptions/>
  <pageMargins left="0.75" right="0.75" top="1" bottom="1" header="0.5" footer="0.5"/>
  <pageSetup fitToHeight="0" fitToWidth="1" horizontalDpi="600" verticalDpi="600" orientation="landscape" paperSize="8" scale="75"/>
</worksheet>
</file>

<file path=xl/worksheets/sheet2.xml><?xml version="1.0" encoding="utf-8"?>
<worksheet xmlns="http://schemas.openxmlformats.org/spreadsheetml/2006/main" xmlns:r="http://schemas.openxmlformats.org/officeDocument/2006/relationships">
  <sheetPr>
    <tabColor rgb="FFFF0000"/>
  </sheetPr>
  <dimension ref="A1:U36"/>
  <sheetViews>
    <sheetView zoomScaleSheetLayoutView="100" workbookViewId="0" topLeftCell="A1">
      <pane xSplit="1" ySplit="3" topLeftCell="B7" activePane="bottomRight" state="frozen"/>
      <selection pane="bottomRight" activeCell="M9" sqref="M9"/>
    </sheetView>
  </sheetViews>
  <sheetFormatPr defaultColWidth="9.00390625" defaultRowHeight="14.25"/>
  <cols>
    <col min="1" max="1" width="13.75390625" style="0" customWidth="1"/>
    <col min="2" max="2" width="11.875" style="0" customWidth="1"/>
    <col min="3" max="3" width="16.00390625" style="0" customWidth="1"/>
    <col min="4" max="4" width="14.00390625" style="0" customWidth="1"/>
    <col min="5" max="10" width="12.50390625" style="0" customWidth="1"/>
    <col min="11" max="11" width="12.00390625" style="0" customWidth="1"/>
    <col min="20" max="21" width="9.125" style="0" bestFit="1" customWidth="1"/>
  </cols>
  <sheetData>
    <row r="1" spans="1:11" ht="27.75" customHeight="1">
      <c r="A1" s="1" t="s">
        <v>53</v>
      </c>
      <c r="B1" s="1"/>
      <c r="C1" s="1"/>
      <c r="D1" s="1"/>
      <c r="E1" s="1"/>
      <c r="F1" s="1"/>
      <c r="G1" s="1"/>
      <c r="H1" s="1"/>
      <c r="I1" s="1"/>
      <c r="J1" s="1"/>
      <c r="K1" s="1"/>
    </row>
    <row r="2" spans="1:11" ht="15.75" customHeight="1">
      <c r="A2" s="3"/>
      <c r="B2" s="3"/>
      <c r="C2" s="3"/>
      <c r="D2" s="3"/>
      <c r="E2" s="40"/>
      <c r="F2" s="40"/>
      <c r="G2" s="40"/>
      <c r="H2" s="40"/>
      <c r="I2" s="40"/>
      <c r="J2" s="40"/>
      <c r="K2" s="25" t="s">
        <v>1</v>
      </c>
    </row>
    <row r="3" spans="1:11" ht="27" customHeight="1">
      <c r="A3" s="41" t="s">
        <v>54</v>
      </c>
      <c r="B3" s="42"/>
      <c r="C3" s="43"/>
      <c r="D3" s="44" t="s">
        <v>14</v>
      </c>
      <c r="E3" s="44" t="s">
        <v>55</v>
      </c>
      <c r="F3" s="44" t="s">
        <v>19</v>
      </c>
      <c r="G3" s="44" t="s">
        <v>23</v>
      </c>
      <c r="H3" s="44" t="s">
        <v>56</v>
      </c>
      <c r="I3" s="44" t="s">
        <v>57</v>
      </c>
      <c r="J3" s="44" t="s">
        <v>25</v>
      </c>
      <c r="K3" s="72" t="s">
        <v>9</v>
      </c>
    </row>
    <row r="4" spans="1:11" s="37" customFormat="1" ht="27" customHeight="1">
      <c r="A4" s="45" t="s">
        <v>14</v>
      </c>
      <c r="B4" s="46" t="s">
        <v>16</v>
      </c>
      <c r="C4" s="47"/>
      <c r="D4" s="48">
        <f>D5+D8</f>
        <v>23249</v>
      </c>
      <c r="E4" s="48">
        <v>0</v>
      </c>
      <c r="F4" s="48">
        <f aca="true" t="shared" si="0" ref="D4:J4">F5+F8</f>
        <v>897.12</v>
      </c>
      <c r="G4" s="48">
        <f t="shared" si="0"/>
        <v>2927.81</v>
      </c>
      <c r="H4" s="48">
        <f t="shared" si="0"/>
        <v>8559</v>
      </c>
      <c r="I4" s="48">
        <f t="shared" si="0"/>
        <v>6213</v>
      </c>
      <c r="J4" s="48">
        <f t="shared" si="0"/>
        <v>4652.07</v>
      </c>
      <c r="K4" s="73"/>
    </row>
    <row r="5" spans="1:11" s="37" customFormat="1" ht="27" customHeight="1">
      <c r="A5" s="49"/>
      <c r="B5" s="50" t="s">
        <v>15</v>
      </c>
      <c r="C5" s="51" t="s">
        <v>18</v>
      </c>
      <c r="D5" s="48">
        <f>SUM(E5:J5)</f>
        <v>4949</v>
      </c>
      <c r="E5" s="52">
        <f aca="true" t="shared" si="1" ref="E5:J5">E6+E7</f>
        <v>0</v>
      </c>
      <c r="F5" s="52">
        <f t="shared" si="1"/>
        <v>447.12</v>
      </c>
      <c r="G5" s="52">
        <f t="shared" si="1"/>
        <v>527.8100000000001</v>
      </c>
      <c r="H5" s="52">
        <f t="shared" si="1"/>
        <v>2109</v>
      </c>
      <c r="I5" s="52">
        <f t="shared" si="1"/>
        <v>963</v>
      </c>
      <c r="J5" s="52">
        <f t="shared" si="1"/>
        <v>902.07</v>
      </c>
      <c r="K5" s="74"/>
    </row>
    <row r="6" spans="1:21" s="38" customFormat="1" ht="27" customHeight="1">
      <c r="A6" s="53"/>
      <c r="B6" s="54"/>
      <c r="C6" s="55" t="s">
        <v>58</v>
      </c>
      <c r="D6" s="48">
        <f aca="true" t="shared" si="2" ref="D5:D35">SUM(E6:J6)</f>
        <v>4926</v>
      </c>
      <c r="E6" s="56">
        <f>E13+E20+E27+E31</f>
        <v>0</v>
      </c>
      <c r="F6" s="56">
        <f>F13+F20+F27+F32</f>
        <v>443.6</v>
      </c>
      <c r="G6" s="56">
        <f>G13+G20+G27+G32</f>
        <v>523.7</v>
      </c>
      <c r="H6" s="56">
        <f>H13+H20+H27+H32</f>
        <v>2109</v>
      </c>
      <c r="I6" s="56">
        <f>I13+I20+I27+I32</f>
        <v>963</v>
      </c>
      <c r="J6" s="56">
        <f>J13+J20+J27+J32</f>
        <v>886.7</v>
      </c>
      <c r="K6" s="73"/>
      <c r="T6" s="78"/>
      <c r="U6" s="78"/>
    </row>
    <row r="7" spans="1:11" s="37" customFormat="1" ht="27" customHeight="1">
      <c r="A7" s="49"/>
      <c r="B7" s="51"/>
      <c r="C7" s="57" t="s">
        <v>59</v>
      </c>
      <c r="D7" s="48">
        <f t="shared" si="2"/>
        <v>23</v>
      </c>
      <c r="E7" s="52">
        <f>E14</f>
        <v>0</v>
      </c>
      <c r="F7" s="52">
        <f>F33</f>
        <v>3.52</v>
      </c>
      <c r="G7" s="52">
        <f>G33</f>
        <v>4.11</v>
      </c>
      <c r="H7" s="52">
        <f>H33</f>
        <v>0</v>
      </c>
      <c r="I7" s="52">
        <f>I33</f>
        <v>0</v>
      </c>
      <c r="J7" s="52">
        <f>J33</f>
        <v>15.37</v>
      </c>
      <c r="K7" s="73"/>
    </row>
    <row r="8" spans="1:11" s="37" customFormat="1" ht="27" customHeight="1">
      <c r="A8" s="49"/>
      <c r="B8" s="58" t="s">
        <v>34</v>
      </c>
      <c r="C8" s="57" t="s">
        <v>18</v>
      </c>
      <c r="D8" s="48">
        <f t="shared" si="2"/>
        <v>18300</v>
      </c>
      <c r="E8" s="52">
        <f>E15</f>
        <v>0</v>
      </c>
      <c r="F8" s="52">
        <f>F9+F10</f>
        <v>450</v>
      </c>
      <c r="G8" s="52">
        <f>G9+G10</f>
        <v>2400</v>
      </c>
      <c r="H8" s="52">
        <f>H9+H10</f>
        <v>6450</v>
      </c>
      <c r="I8" s="52">
        <f>I9+I10</f>
        <v>5250</v>
      </c>
      <c r="J8" s="52">
        <f>J9+J10</f>
        <v>3750</v>
      </c>
      <c r="K8" s="74"/>
    </row>
    <row r="9" spans="1:11" s="37" customFormat="1" ht="27" customHeight="1">
      <c r="A9" s="49"/>
      <c r="B9" s="50"/>
      <c r="C9" s="57" t="s">
        <v>58</v>
      </c>
      <c r="D9" s="48">
        <f t="shared" si="2"/>
        <v>18300</v>
      </c>
      <c r="E9" s="52">
        <f>E16</f>
        <v>0</v>
      </c>
      <c r="F9" s="52">
        <f>F16+F22+F24+F29+F35</f>
        <v>450</v>
      </c>
      <c r="G9" s="52">
        <f>G16+G22+G24+G29+G35</f>
        <v>2400</v>
      </c>
      <c r="H9" s="52">
        <f>H16+H22+H24+H29+H35</f>
        <v>6450</v>
      </c>
      <c r="I9" s="52">
        <f>I16+I22+I24+I29+I35</f>
        <v>5250</v>
      </c>
      <c r="J9" s="52">
        <f>J16+J22+J24+J29+J35</f>
        <v>3750</v>
      </c>
      <c r="K9" s="73"/>
    </row>
    <row r="10" spans="1:11" s="37" customFormat="1" ht="27" customHeight="1">
      <c r="A10" s="59"/>
      <c r="B10" s="51"/>
      <c r="C10" s="57" t="s">
        <v>59</v>
      </c>
      <c r="D10" s="48">
        <f t="shared" si="2"/>
        <v>0</v>
      </c>
      <c r="E10" s="52">
        <v>0</v>
      </c>
      <c r="F10" s="52">
        <f aca="true" t="shared" si="3" ref="E10:J10">F17</f>
        <v>0</v>
      </c>
      <c r="G10" s="52">
        <f t="shared" si="3"/>
        <v>0</v>
      </c>
      <c r="H10" s="52">
        <f t="shared" si="3"/>
        <v>0</v>
      </c>
      <c r="I10" s="52">
        <f t="shared" si="3"/>
        <v>0</v>
      </c>
      <c r="J10" s="52">
        <f t="shared" si="3"/>
        <v>0</v>
      </c>
      <c r="K10" s="73"/>
    </row>
    <row r="11" spans="1:21" s="38" customFormat="1" ht="24" customHeight="1">
      <c r="A11" s="60" t="s">
        <v>13</v>
      </c>
      <c r="B11" s="46" t="s">
        <v>16</v>
      </c>
      <c r="C11" s="47"/>
      <c r="D11" s="48">
        <f t="shared" si="2"/>
        <v>6176</v>
      </c>
      <c r="E11" s="48">
        <f aca="true" t="shared" si="4" ref="E11:J11">E12+E15</f>
        <v>0</v>
      </c>
      <c r="F11" s="48">
        <f t="shared" si="4"/>
        <v>593.6</v>
      </c>
      <c r="G11" s="48">
        <f t="shared" si="4"/>
        <v>673.7</v>
      </c>
      <c r="H11" s="48">
        <f t="shared" si="4"/>
        <v>2559</v>
      </c>
      <c r="I11" s="48">
        <f t="shared" si="4"/>
        <v>1213</v>
      </c>
      <c r="J11" s="48">
        <f t="shared" si="4"/>
        <v>1136.7</v>
      </c>
      <c r="K11" s="73"/>
      <c r="T11" s="78"/>
      <c r="U11" s="78"/>
    </row>
    <row r="12" spans="1:21" s="39" customFormat="1" ht="24" customHeight="1">
      <c r="A12" s="60"/>
      <c r="B12" s="54" t="s">
        <v>15</v>
      </c>
      <c r="C12" s="61" t="s">
        <v>18</v>
      </c>
      <c r="D12" s="48">
        <f t="shared" si="2"/>
        <v>4926</v>
      </c>
      <c r="E12" s="62">
        <f aca="true" t="shared" si="5" ref="E12:J12">SUM(E13:E14)</f>
        <v>0</v>
      </c>
      <c r="F12" s="48">
        <f t="shared" si="5"/>
        <v>443.6</v>
      </c>
      <c r="G12" s="48">
        <f t="shared" si="5"/>
        <v>523.7</v>
      </c>
      <c r="H12" s="48">
        <f t="shared" si="5"/>
        <v>2109</v>
      </c>
      <c r="I12" s="48">
        <f t="shared" si="5"/>
        <v>963</v>
      </c>
      <c r="J12" s="48">
        <f t="shared" si="5"/>
        <v>886.7</v>
      </c>
      <c r="K12" s="75"/>
      <c r="T12" s="78"/>
      <c r="U12" s="78"/>
    </row>
    <row r="13" spans="1:21" s="38" customFormat="1" ht="24" customHeight="1">
      <c r="A13" s="60"/>
      <c r="B13" s="54"/>
      <c r="C13" s="55" t="s">
        <v>58</v>
      </c>
      <c r="D13" s="48">
        <f t="shared" si="2"/>
        <v>4926</v>
      </c>
      <c r="E13" s="62">
        <v>0</v>
      </c>
      <c r="F13" s="48">
        <f>150+293.6</f>
        <v>443.6</v>
      </c>
      <c r="G13" s="48">
        <f>150+373.7</f>
        <v>523.7</v>
      </c>
      <c r="H13" s="48">
        <v>2109</v>
      </c>
      <c r="I13" s="48">
        <v>963</v>
      </c>
      <c r="J13" s="48">
        <f>250+636.7</f>
        <v>886.7</v>
      </c>
      <c r="K13" s="76"/>
      <c r="T13" s="78"/>
      <c r="U13" s="78"/>
    </row>
    <row r="14" spans="1:21" s="38" customFormat="1" ht="24" customHeight="1">
      <c r="A14" s="60"/>
      <c r="B14" s="61"/>
      <c r="C14" s="55" t="s">
        <v>59</v>
      </c>
      <c r="D14" s="62">
        <f t="shared" si="2"/>
        <v>0</v>
      </c>
      <c r="E14" s="62">
        <v>0</v>
      </c>
      <c r="F14" s="62">
        <v>0</v>
      </c>
      <c r="G14" s="62">
        <v>0</v>
      </c>
      <c r="H14" s="62">
        <v>0</v>
      </c>
      <c r="I14" s="62">
        <v>0</v>
      </c>
      <c r="J14" s="62">
        <v>0</v>
      </c>
      <c r="K14" s="76"/>
      <c r="T14" s="78"/>
      <c r="U14" s="78"/>
    </row>
    <row r="15" spans="1:21" s="38" customFormat="1" ht="24" customHeight="1">
      <c r="A15" s="60"/>
      <c r="B15" s="63" t="s">
        <v>34</v>
      </c>
      <c r="C15" s="55" t="s">
        <v>18</v>
      </c>
      <c r="D15" s="48">
        <f t="shared" si="2"/>
        <v>1250</v>
      </c>
      <c r="E15" s="64">
        <v>0</v>
      </c>
      <c r="F15" s="64">
        <f>SUM(F16:F17)</f>
        <v>150</v>
      </c>
      <c r="G15" s="64">
        <f>SUM(G16:G17)</f>
        <v>150</v>
      </c>
      <c r="H15" s="64">
        <f>SUM(H16:H17)</f>
        <v>450</v>
      </c>
      <c r="I15" s="64">
        <f>SUM(I16:I17)</f>
        <v>250</v>
      </c>
      <c r="J15" s="64">
        <f>SUM(J16:J17)</f>
        <v>250</v>
      </c>
      <c r="K15" s="76"/>
      <c r="T15" s="78"/>
      <c r="U15" s="78"/>
    </row>
    <row r="16" spans="1:21" s="38" customFormat="1" ht="24" customHeight="1">
      <c r="A16" s="60"/>
      <c r="B16" s="54"/>
      <c r="C16" s="55" t="s">
        <v>58</v>
      </c>
      <c r="D16" s="48">
        <f t="shared" si="2"/>
        <v>1250</v>
      </c>
      <c r="E16" s="62">
        <v>0</v>
      </c>
      <c r="F16" s="48">
        <v>150</v>
      </c>
      <c r="G16" s="48">
        <v>150</v>
      </c>
      <c r="H16" s="48">
        <v>450</v>
      </c>
      <c r="I16" s="48">
        <v>250</v>
      </c>
      <c r="J16" s="48">
        <v>250</v>
      </c>
      <c r="K16" s="76"/>
      <c r="M16" s="38" t="s">
        <v>48</v>
      </c>
      <c r="T16" s="78"/>
      <c r="U16" s="78"/>
    </row>
    <row r="17" spans="1:21" s="38" customFormat="1" ht="24" customHeight="1">
      <c r="A17" s="60"/>
      <c r="B17" s="61"/>
      <c r="C17" s="55" t="s">
        <v>59</v>
      </c>
      <c r="D17" s="62">
        <f t="shared" si="2"/>
        <v>0</v>
      </c>
      <c r="E17" s="62">
        <v>0</v>
      </c>
      <c r="F17" s="62">
        <v>0</v>
      </c>
      <c r="G17" s="62">
        <v>0</v>
      </c>
      <c r="H17" s="62">
        <v>0</v>
      </c>
      <c r="I17" s="62">
        <v>0</v>
      </c>
      <c r="J17" s="62">
        <v>0</v>
      </c>
      <c r="K17" s="76"/>
      <c r="T17" s="78"/>
      <c r="U17" s="78"/>
    </row>
    <row r="18" spans="1:11" s="37" customFormat="1" ht="24" customHeight="1">
      <c r="A18" s="60" t="s">
        <v>35</v>
      </c>
      <c r="B18" s="46" t="s">
        <v>16</v>
      </c>
      <c r="C18" s="47"/>
      <c r="D18" s="48">
        <f t="shared" si="2"/>
        <v>17050</v>
      </c>
      <c r="E18" s="48">
        <f aca="true" t="shared" si="6" ref="E18:J18">E19+E21</f>
        <v>0</v>
      </c>
      <c r="F18" s="48">
        <f t="shared" si="6"/>
        <v>300</v>
      </c>
      <c r="G18" s="48">
        <f t="shared" si="6"/>
        <v>2250</v>
      </c>
      <c r="H18" s="48">
        <f t="shared" si="6"/>
        <v>6000</v>
      </c>
      <c r="I18" s="48">
        <f t="shared" si="6"/>
        <v>5000</v>
      </c>
      <c r="J18" s="48">
        <f t="shared" si="6"/>
        <v>3500</v>
      </c>
      <c r="K18" s="77"/>
    </row>
    <row r="19" spans="1:11" s="37" customFormat="1" ht="24" customHeight="1">
      <c r="A19" s="60"/>
      <c r="B19" s="57" t="s">
        <v>15</v>
      </c>
      <c r="C19" s="51" t="s">
        <v>18</v>
      </c>
      <c r="D19" s="62">
        <f t="shared" si="2"/>
        <v>0</v>
      </c>
      <c r="E19" s="52">
        <f aca="true" t="shared" si="7" ref="E19:E21">E26</f>
        <v>0</v>
      </c>
      <c r="F19" s="52">
        <f>F26</f>
        <v>0</v>
      </c>
      <c r="G19" s="52">
        <f>G26</f>
        <v>0</v>
      </c>
      <c r="H19" s="52">
        <f aca="true" t="shared" si="8" ref="H19:H21">H26</f>
        <v>0</v>
      </c>
      <c r="I19" s="52">
        <f aca="true" t="shared" si="9" ref="I19:I21">I26</f>
        <v>0</v>
      </c>
      <c r="J19" s="52">
        <f>J26</f>
        <v>0</v>
      </c>
      <c r="K19" s="77"/>
    </row>
    <row r="20" spans="1:21" s="38" customFormat="1" ht="24" customHeight="1">
      <c r="A20" s="60"/>
      <c r="B20" s="55"/>
      <c r="C20" s="55" t="s">
        <v>58</v>
      </c>
      <c r="D20" s="62">
        <f t="shared" si="2"/>
        <v>0</v>
      </c>
      <c r="E20" s="62">
        <v>0</v>
      </c>
      <c r="F20" s="62">
        <v>0</v>
      </c>
      <c r="G20" s="62">
        <v>0</v>
      </c>
      <c r="H20" s="62">
        <v>0</v>
      </c>
      <c r="I20" s="62">
        <v>0</v>
      </c>
      <c r="J20" s="62">
        <v>0</v>
      </c>
      <c r="K20" s="76"/>
      <c r="T20" s="78"/>
      <c r="U20" s="78"/>
    </row>
    <row r="21" spans="1:11" s="37" customFormat="1" ht="24" customHeight="1">
      <c r="A21" s="60"/>
      <c r="B21" s="57" t="s">
        <v>34</v>
      </c>
      <c r="C21" s="57" t="s">
        <v>18</v>
      </c>
      <c r="D21" s="48">
        <f t="shared" si="2"/>
        <v>17050</v>
      </c>
      <c r="E21" s="62">
        <v>0</v>
      </c>
      <c r="F21" s="48">
        <v>300</v>
      </c>
      <c r="G21" s="48">
        <v>2250</v>
      </c>
      <c r="H21" s="48">
        <v>6000</v>
      </c>
      <c r="I21" s="48">
        <v>5000</v>
      </c>
      <c r="J21" s="48">
        <v>3500</v>
      </c>
      <c r="K21" s="77"/>
    </row>
    <row r="22" spans="1:11" s="37" customFormat="1" ht="24" customHeight="1">
      <c r="A22" s="60"/>
      <c r="B22" s="57"/>
      <c r="C22" s="57" t="s">
        <v>58</v>
      </c>
      <c r="D22" s="48">
        <f t="shared" si="2"/>
        <v>17050</v>
      </c>
      <c r="E22" s="62">
        <v>0</v>
      </c>
      <c r="F22" s="48">
        <v>300</v>
      </c>
      <c r="G22" s="48">
        <v>2250</v>
      </c>
      <c r="H22" s="48">
        <v>6000</v>
      </c>
      <c r="I22" s="48">
        <v>5000</v>
      </c>
      <c r="J22" s="48">
        <v>3500</v>
      </c>
      <c r="K22" s="77"/>
    </row>
    <row r="23" spans="1:11" s="37" customFormat="1" ht="24" customHeight="1">
      <c r="A23" s="65" t="s">
        <v>46</v>
      </c>
      <c r="B23" s="46" t="s">
        <v>16</v>
      </c>
      <c r="C23" s="47"/>
      <c r="D23" s="48">
        <f t="shared" si="2"/>
        <v>0</v>
      </c>
      <c r="E23" s="48">
        <f aca="true" t="shared" si="10" ref="E23:J23">E24</f>
        <v>0</v>
      </c>
      <c r="F23" s="48">
        <f t="shared" si="10"/>
        <v>0</v>
      </c>
      <c r="G23" s="48">
        <f t="shared" si="10"/>
        <v>0</v>
      </c>
      <c r="H23" s="48">
        <f t="shared" si="10"/>
        <v>0</v>
      </c>
      <c r="I23" s="48">
        <f t="shared" si="10"/>
        <v>0</v>
      </c>
      <c r="J23" s="48">
        <f t="shared" si="10"/>
        <v>0</v>
      </c>
      <c r="K23" s="77"/>
    </row>
    <row r="24" spans="1:11" s="37" customFormat="1" ht="24" customHeight="1">
      <c r="A24" s="66"/>
      <c r="B24" s="55" t="s">
        <v>34</v>
      </c>
      <c r="C24" s="55" t="s">
        <v>58</v>
      </c>
      <c r="D24" s="62">
        <f t="shared" si="2"/>
        <v>0</v>
      </c>
      <c r="E24" s="62">
        <v>0</v>
      </c>
      <c r="F24" s="62">
        <v>0</v>
      </c>
      <c r="G24" s="62">
        <v>0</v>
      </c>
      <c r="H24" s="62">
        <v>0</v>
      </c>
      <c r="I24" s="62">
        <v>0</v>
      </c>
      <c r="J24" s="62">
        <v>0</v>
      </c>
      <c r="K24" s="77"/>
    </row>
    <row r="25" spans="1:11" s="37" customFormat="1" ht="24" customHeight="1">
      <c r="A25" s="60" t="s">
        <v>60</v>
      </c>
      <c r="B25" s="46" t="s">
        <v>16</v>
      </c>
      <c r="C25" s="47"/>
      <c r="D25" s="48">
        <f t="shared" si="2"/>
        <v>0</v>
      </c>
      <c r="E25" s="67">
        <f aca="true" t="shared" si="11" ref="E25:J25">E26+E28</f>
        <v>0</v>
      </c>
      <c r="F25" s="67">
        <f t="shared" si="11"/>
        <v>0</v>
      </c>
      <c r="G25" s="67">
        <f t="shared" si="11"/>
        <v>0</v>
      </c>
      <c r="H25" s="67">
        <f t="shared" si="11"/>
        <v>0</v>
      </c>
      <c r="I25" s="67">
        <f t="shared" si="11"/>
        <v>0</v>
      </c>
      <c r="J25" s="67">
        <f t="shared" si="11"/>
        <v>0</v>
      </c>
      <c r="K25" s="77"/>
    </row>
    <row r="26" spans="1:11" s="37" customFormat="1" ht="24" customHeight="1">
      <c r="A26" s="60"/>
      <c r="B26" s="50" t="s">
        <v>15</v>
      </c>
      <c r="C26" s="51" t="s">
        <v>18</v>
      </c>
      <c r="D26" s="62">
        <f t="shared" si="2"/>
        <v>0</v>
      </c>
      <c r="E26" s="62">
        <v>0</v>
      </c>
      <c r="F26" s="62">
        <v>0</v>
      </c>
      <c r="G26" s="62">
        <v>0</v>
      </c>
      <c r="H26" s="62">
        <v>0</v>
      </c>
      <c r="I26" s="62">
        <v>0</v>
      </c>
      <c r="J26" s="62">
        <v>0</v>
      </c>
      <c r="K26" s="77"/>
    </row>
    <row r="27" spans="1:21" s="38" customFormat="1" ht="24" customHeight="1">
      <c r="A27" s="60"/>
      <c r="B27" s="54"/>
      <c r="C27" s="55" t="s">
        <v>58</v>
      </c>
      <c r="D27" s="62">
        <f t="shared" si="2"/>
        <v>0</v>
      </c>
      <c r="E27" s="62">
        <v>0</v>
      </c>
      <c r="F27" s="62">
        <v>0</v>
      </c>
      <c r="G27" s="62">
        <v>0</v>
      </c>
      <c r="H27" s="62">
        <v>0</v>
      </c>
      <c r="I27" s="62">
        <v>0</v>
      </c>
      <c r="J27" s="62">
        <v>0</v>
      </c>
      <c r="K27" s="76"/>
      <c r="T27" s="78"/>
      <c r="U27" s="78"/>
    </row>
    <row r="28" spans="1:11" s="37" customFormat="1" ht="24" customHeight="1">
      <c r="A28" s="60"/>
      <c r="B28" s="58" t="s">
        <v>34</v>
      </c>
      <c r="C28" s="57" t="s">
        <v>18</v>
      </c>
      <c r="D28" s="62">
        <f t="shared" si="2"/>
        <v>0</v>
      </c>
      <c r="E28" s="62">
        <v>0</v>
      </c>
      <c r="F28" s="62">
        <v>0</v>
      </c>
      <c r="G28" s="62">
        <v>0</v>
      </c>
      <c r="H28" s="62">
        <v>0</v>
      </c>
      <c r="I28" s="62">
        <v>0</v>
      </c>
      <c r="J28" s="62">
        <v>0</v>
      </c>
      <c r="K28" s="77"/>
    </row>
    <row r="29" spans="1:11" s="37" customFormat="1" ht="24" customHeight="1">
      <c r="A29" s="60"/>
      <c r="B29" s="50"/>
      <c r="C29" s="57" t="s">
        <v>58</v>
      </c>
      <c r="D29" s="62">
        <f t="shared" si="2"/>
        <v>0</v>
      </c>
      <c r="E29" s="62">
        <v>0</v>
      </c>
      <c r="F29" s="62">
        <v>0</v>
      </c>
      <c r="G29" s="62">
        <v>0</v>
      </c>
      <c r="H29" s="62">
        <v>0</v>
      </c>
      <c r="I29" s="62">
        <v>0</v>
      </c>
      <c r="J29" s="62">
        <v>0</v>
      </c>
      <c r="K29" s="77"/>
    </row>
    <row r="30" spans="1:11" s="37" customFormat="1" ht="24" customHeight="1">
      <c r="A30" s="60" t="s">
        <v>49</v>
      </c>
      <c r="B30" s="46" t="s">
        <v>16</v>
      </c>
      <c r="C30" s="47"/>
      <c r="D30" s="48">
        <f t="shared" si="2"/>
        <v>23</v>
      </c>
      <c r="E30" s="48">
        <v>0</v>
      </c>
      <c r="F30" s="48">
        <v>3.52</v>
      </c>
      <c r="G30" s="48">
        <v>4.11</v>
      </c>
      <c r="H30" s="48">
        <f>H37</f>
        <v>0</v>
      </c>
      <c r="I30" s="48">
        <f>I37</f>
        <v>0</v>
      </c>
      <c r="J30" s="48">
        <v>15.37</v>
      </c>
      <c r="K30" s="77"/>
    </row>
    <row r="31" spans="1:11" s="37" customFormat="1" ht="24" customHeight="1">
      <c r="A31" s="60"/>
      <c r="B31" s="68" t="s">
        <v>15</v>
      </c>
      <c r="C31" s="51" t="s">
        <v>18</v>
      </c>
      <c r="D31" s="48">
        <f t="shared" si="2"/>
        <v>23</v>
      </c>
      <c r="E31" s="67">
        <v>0</v>
      </c>
      <c r="F31" s="69">
        <v>3.52</v>
      </c>
      <c r="G31" s="69">
        <v>4.11</v>
      </c>
      <c r="H31" s="69">
        <f>H38</f>
        <v>0</v>
      </c>
      <c r="I31" s="69">
        <f>I38</f>
        <v>0</v>
      </c>
      <c r="J31" s="69">
        <v>15.37</v>
      </c>
      <c r="K31" s="77"/>
    </row>
    <row r="32" spans="1:21" s="38" customFormat="1" ht="24" customHeight="1">
      <c r="A32" s="60"/>
      <c r="B32" s="70"/>
      <c r="C32" s="55" t="s">
        <v>58</v>
      </c>
      <c r="D32" s="62">
        <f t="shared" si="2"/>
        <v>0</v>
      </c>
      <c r="E32" s="69">
        <f aca="true" t="shared" si="12" ref="E32:J32">E39</f>
        <v>0</v>
      </c>
      <c r="F32" s="69">
        <f t="shared" si="12"/>
        <v>0</v>
      </c>
      <c r="G32" s="69">
        <f t="shared" si="12"/>
        <v>0</v>
      </c>
      <c r="H32" s="69">
        <f t="shared" si="12"/>
        <v>0</v>
      </c>
      <c r="I32" s="69">
        <f t="shared" si="12"/>
        <v>0</v>
      </c>
      <c r="J32" s="69">
        <f t="shared" si="12"/>
        <v>0</v>
      </c>
      <c r="K32" s="76"/>
      <c r="T32" s="78"/>
      <c r="U32" s="78"/>
    </row>
    <row r="33" spans="1:11" s="37" customFormat="1" ht="24" customHeight="1">
      <c r="A33" s="60"/>
      <c r="B33" s="68"/>
      <c r="C33" s="57" t="s">
        <v>59</v>
      </c>
      <c r="D33" s="48">
        <f t="shared" si="2"/>
        <v>23</v>
      </c>
      <c r="E33" s="67">
        <v>0</v>
      </c>
      <c r="F33" s="69">
        <v>3.52</v>
      </c>
      <c r="G33" s="69">
        <v>4.11</v>
      </c>
      <c r="H33" s="69">
        <f>H40</f>
        <v>0</v>
      </c>
      <c r="I33" s="69">
        <f>I40</f>
        <v>0</v>
      </c>
      <c r="J33" s="69">
        <v>15.37</v>
      </c>
      <c r="K33" s="52" t="s">
        <v>48</v>
      </c>
    </row>
    <row r="34" spans="1:11" s="37" customFormat="1" ht="24" customHeight="1">
      <c r="A34" s="60"/>
      <c r="B34" s="58" t="s">
        <v>34</v>
      </c>
      <c r="C34" s="57" t="s">
        <v>18</v>
      </c>
      <c r="D34" s="62">
        <f t="shared" si="2"/>
        <v>0</v>
      </c>
      <c r="E34" s="69">
        <f aca="true" t="shared" si="13" ref="E34:J34">E41</f>
        <v>0</v>
      </c>
      <c r="F34" s="69">
        <f t="shared" si="13"/>
        <v>0</v>
      </c>
      <c r="G34" s="69">
        <f t="shared" si="13"/>
        <v>0</v>
      </c>
      <c r="H34" s="69">
        <f t="shared" si="13"/>
        <v>0</v>
      </c>
      <c r="I34" s="69">
        <f t="shared" si="13"/>
        <v>0</v>
      </c>
      <c r="J34" s="69">
        <f t="shared" si="13"/>
        <v>0</v>
      </c>
      <c r="K34" s="77"/>
    </row>
    <row r="35" spans="1:11" s="37" customFormat="1" ht="24" customHeight="1">
      <c r="A35" s="60"/>
      <c r="B35" s="51"/>
      <c r="C35" s="57" t="s">
        <v>58</v>
      </c>
      <c r="D35" s="62">
        <f t="shared" si="2"/>
        <v>0</v>
      </c>
      <c r="E35" s="69">
        <f aca="true" t="shared" si="14" ref="E35:J35">E42</f>
        <v>0</v>
      </c>
      <c r="F35" s="69">
        <f t="shared" si="14"/>
        <v>0</v>
      </c>
      <c r="G35" s="69">
        <f t="shared" si="14"/>
        <v>0</v>
      </c>
      <c r="H35" s="69">
        <f t="shared" si="14"/>
        <v>0</v>
      </c>
      <c r="I35" s="69">
        <f t="shared" si="14"/>
        <v>0</v>
      </c>
      <c r="J35" s="69">
        <f t="shared" si="14"/>
        <v>0</v>
      </c>
      <c r="K35" s="77"/>
    </row>
    <row r="36" spans="4:10" ht="14.25">
      <c r="D36" s="71"/>
      <c r="E36" s="71"/>
      <c r="F36" s="71"/>
      <c r="G36" s="71"/>
      <c r="H36" s="71"/>
      <c r="I36" s="71"/>
      <c r="J36" s="71"/>
    </row>
  </sheetData>
  <sheetProtection/>
  <mergeCells count="24">
    <mergeCell ref="A1:K1"/>
    <mergeCell ref="A3:C3"/>
    <mergeCell ref="B4:C4"/>
    <mergeCell ref="B11:C11"/>
    <mergeCell ref="B18:C18"/>
    <mergeCell ref="B23:C23"/>
    <mergeCell ref="B25:C25"/>
    <mergeCell ref="B30:C30"/>
    <mergeCell ref="A4:A10"/>
    <mergeCell ref="A11:A17"/>
    <mergeCell ref="A18:A22"/>
    <mergeCell ref="A23:A24"/>
    <mergeCell ref="A25:A29"/>
    <mergeCell ref="A30:A35"/>
    <mergeCell ref="B5:B7"/>
    <mergeCell ref="B8:B10"/>
    <mergeCell ref="B12:B14"/>
    <mergeCell ref="B15:B17"/>
    <mergeCell ref="B19:B20"/>
    <mergeCell ref="B21:B22"/>
    <mergeCell ref="B26:B27"/>
    <mergeCell ref="B28:B29"/>
    <mergeCell ref="B31:B33"/>
    <mergeCell ref="B34:B35"/>
  </mergeCells>
  <printOptions/>
  <pageMargins left="0.55" right="0.28" top="0.55" bottom="0.28" header="0.31" footer="0.2"/>
  <pageSetup horizontalDpi="600" verticalDpi="600" orientation="landscape" paperSize="9" scale="85"/>
</worksheet>
</file>

<file path=xl/worksheets/sheet3.xml><?xml version="1.0" encoding="utf-8"?>
<worksheet xmlns="http://schemas.openxmlformats.org/spreadsheetml/2006/main" xmlns:r="http://schemas.openxmlformats.org/officeDocument/2006/relationships">
  <dimension ref="A4:N15"/>
  <sheetViews>
    <sheetView zoomScaleSheetLayoutView="100" workbookViewId="0" topLeftCell="A4">
      <selection activeCell="H17" sqref="H17"/>
    </sheetView>
  </sheetViews>
  <sheetFormatPr defaultColWidth="9.00390625" defaultRowHeight="14.25"/>
  <cols>
    <col min="1" max="1" width="10.00390625" style="0" customWidth="1"/>
    <col min="2" max="3" width="12.00390625" style="0" customWidth="1"/>
    <col min="4" max="5" width="12.75390625" style="0" customWidth="1"/>
    <col min="6" max="6" width="11.75390625" style="0" customWidth="1"/>
    <col min="7" max="7" width="12.75390625" style="0" customWidth="1"/>
    <col min="8" max="9" width="11.50390625" style="0" customWidth="1"/>
    <col min="10" max="11" width="14.75390625" style="0" customWidth="1"/>
    <col min="12" max="12" width="10.625" style="0" customWidth="1"/>
    <col min="13" max="13" width="11.50390625" style="0" customWidth="1"/>
    <col min="14" max="14" width="5.375" style="0" customWidth="1"/>
    <col min="17" max="17" width="28.50390625" style="0" customWidth="1"/>
    <col min="18" max="18" width="9.375" style="0" bestFit="1" customWidth="1"/>
    <col min="23" max="24" width="9.25390625" style="0" bestFit="1" customWidth="1"/>
  </cols>
  <sheetData>
    <row r="4" spans="1:14" ht="42" customHeight="1">
      <c r="A4" s="1" t="s">
        <v>61</v>
      </c>
      <c r="B4" s="1"/>
      <c r="C4" s="1"/>
      <c r="D4" s="1"/>
      <c r="E4" s="1"/>
      <c r="F4" s="1"/>
      <c r="G4" s="1"/>
      <c r="H4" s="1"/>
      <c r="I4" s="1"/>
      <c r="J4" s="1"/>
      <c r="K4" s="1"/>
      <c r="L4" s="1"/>
      <c r="M4" s="1"/>
      <c r="N4" s="1"/>
    </row>
    <row r="5" spans="1:14" ht="21.75" customHeight="1">
      <c r="A5" s="2"/>
      <c r="B5" s="3"/>
      <c r="C5" s="4"/>
      <c r="D5" s="4"/>
      <c r="E5" s="4"/>
      <c r="F5" s="4"/>
      <c r="G5" s="4"/>
      <c r="H5" s="4"/>
      <c r="I5" s="4"/>
      <c r="J5" s="4"/>
      <c r="K5" s="24"/>
      <c r="L5" s="3"/>
      <c r="M5" s="25" t="s">
        <v>1</v>
      </c>
      <c r="N5" s="25"/>
    </row>
    <row r="6" spans="1:14" ht="39" customHeight="1">
      <c r="A6" s="5" t="s">
        <v>11</v>
      </c>
      <c r="B6" s="6" t="s">
        <v>62</v>
      </c>
      <c r="C6" s="7"/>
      <c r="D6" s="7"/>
      <c r="E6" s="7"/>
      <c r="F6" s="7"/>
      <c r="G6" s="7"/>
      <c r="H6" s="7"/>
      <c r="I6" s="7"/>
      <c r="J6" s="7"/>
      <c r="K6" s="26"/>
      <c r="L6" s="27" t="s">
        <v>63</v>
      </c>
      <c r="M6" s="27" t="s">
        <v>64</v>
      </c>
      <c r="N6" s="28" t="s">
        <v>9</v>
      </c>
    </row>
    <row r="7" spans="1:14" ht="39" customHeight="1">
      <c r="A7" s="8"/>
      <c r="B7" s="9" t="s">
        <v>13</v>
      </c>
      <c r="C7" s="10"/>
      <c r="D7" s="11" t="s">
        <v>35</v>
      </c>
      <c r="E7" s="11"/>
      <c r="F7" s="12" t="s">
        <v>46</v>
      </c>
      <c r="G7" s="11"/>
      <c r="H7" s="12" t="s">
        <v>60</v>
      </c>
      <c r="I7" s="11"/>
      <c r="J7" s="10" t="s">
        <v>49</v>
      </c>
      <c r="K7" s="10"/>
      <c r="L7" s="29"/>
      <c r="M7" s="29"/>
      <c r="N7" s="30"/>
    </row>
    <row r="8" spans="1:14" ht="39" customHeight="1">
      <c r="A8" s="13" t="s">
        <v>65</v>
      </c>
      <c r="B8" s="14" t="s">
        <v>10</v>
      </c>
      <c r="C8" s="15" t="s">
        <v>66</v>
      </c>
      <c r="D8" s="15" t="s">
        <v>10</v>
      </c>
      <c r="E8" s="15" t="s">
        <v>66</v>
      </c>
      <c r="F8" s="15" t="s">
        <v>10</v>
      </c>
      <c r="G8" s="15" t="s">
        <v>66</v>
      </c>
      <c r="H8" s="15" t="s">
        <v>10</v>
      </c>
      <c r="I8" s="15" t="s">
        <v>66</v>
      </c>
      <c r="J8" s="15" t="s">
        <v>10</v>
      </c>
      <c r="K8" s="15" t="s">
        <v>66</v>
      </c>
      <c r="L8" s="31"/>
      <c r="M8" s="32"/>
      <c r="N8" s="33"/>
    </row>
    <row r="9" spans="1:14" ht="39" customHeight="1">
      <c r="A9" s="16" t="s">
        <v>67</v>
      </c>
      <c r="B9" s="17">
        <f aca="true" t="shared" si="0" ref="B9:M9">SUM(B10:B15)</f>
        <v>2167</v>
      </c>
      <c r="C9" s="18">
        <f t="shared" si="0"/>
        <v>1</v>
      </c>
      <c r="D9" s="17">
        <f t="shared" si="0"/>
        <v>13336</v>
      </c>
      <c r="E9" s="18">
        <f t="shared" si="0"/>
        <v>1</v>
      </c>
      <c r="F9" s="17">
        <f t="shared" si="0"/>
        <v>0</v>
      </c>
      <c r="G9" s="17">
        <f t="shared" si="0"/>
        <v>0</v>
      </c>
      <c r="H9" s="17">
        <f t="shared" si="0"/>
        <v>3866</v>
      </c>
      <c r="I9" s="18">
        <f t="shared" si="0"/>
        <v>0.9999999999999999</v>
      </c>
      <c r="J9" s="17">
        <f t="shared" si="0"/>
        <v>6418</v>
      </c>
      <c r="K9" s="18">
        <f t="shared" si="0"/>
        <v>1</v>
      </c>
      <c r="L9" s="17">
        <f t="shared" si="0"/>
        <v>25787</v>
      </c>
      <c r="M9" s="18">
        <f t="shared" si="0"/>
        <v>1</v>
      </c>
      <c r="N9" s="34"/>
    </row>
    <row r="10" spans="1:14" ht="33" customHeight="1">
      <c r="A10" s="19" t="s">
        <v>55</v>
      </c>
      <c r="B10" s="20">
        <v>153.25</v>
      </c>
      <c r="C10" s="21">
        <f aca="true" t="shared" si="1" ref="C10:C15">B10/$B$9</f>
        <v>0.07071988924780803</v>
      </c>
      <c r="D10" s="20"/>
      <c r="E10" s="21">
        <f aca="true" t="shared" si="2" ref="E10:E15">D10/$D$9</f>
        <v>0</v>
      </c>
      <c r="F10" s="20">
        <v>0</v>
      </c>
      <c r="G10" s="20">
        <v>0</v>
      </c>
      <c r="H10" s="20">
        <v>455.7</v>
      </c>
      <c r="I10" s="21">
        <f aca="true" t="shared" si="3" ref="I10:I15">H10/$H$9</f>
        <v>0.11787377133988619</v>
      </c>
      <c r="J10" s="20"/>
      <c r="K10" s="21">
        <f aca="true" t="shared" si="4" ref="K10:K15">J10/$J$9</f>
        <v>0</v>
      </c>
      <c r="L10" s="35">
        <v>608.95</v>
      </c>
      <c r="M10" s="36">
        <f aca="true" t="shared" si="5" ref="M10:M15">L10/$L$9</f>
        <v>0.02361461201380541</v>
      </c>
      <c r="N10" s="34"/>
    </row>
    <row r="11" spans="1:14" ht="33" customHeight="1">
      <c r="A11" s="22" t="s">
        <v>19</v>
      </c>
      <c r="B11" s="20">
        <v>222.2</v>
      </c>
      <c r="C11" s="21">
        <f t="shared" si="1"/>
        <v>0.10253807106598985</v>
      </c>
      <c r="D11" s="20">
        <v>400</v>
      </c>
      <c r="E11" s="21">
        <f t="shared" si="2"/>
        <v>0.029994001199760048</v>
      </c>
      <c r="F11" s="20">
        <v>0</v>
      </c>
      <c r="G11" s="20">
        <v>0</v>
      </c>
      <c r="H11" s="20">
        <v>763.9</v>
      </c>
      <c r="I11" s="21">
        <f t="shared" si="3"/>
        <v>0.19759441282979823</v>
      </c>
      <c r="J11" s="20">
        <v>1237.15</v>
      </c>
      <c r="K11" s="21">
        <f t="shared" si="4"/>
        <v>0.19276254284823935</v>
      </c>
      <c r="L11" s="35">
        <v>2623.25</v>
      </c>
      <c r="M11" s="36">
        <f t="shared" si="5"/>
        <v>0.10172761468957227</v>
      </c>
      <c r="N11" s="34"/>
    </row>
    <row r="12" spans="1:14" ht="33" customHeight="1">
      <c r="A12" s="22" t="s">
        <v>23</v>
      </c>
      <c r="B12" s="20">
        <v>293.23</v>
      </c>
      <c r="C12" s="21">
        <f t="shared" si="1"/>
        <v>0.13531610521458237</v>
      </c>
      <c r="D12" s="20">
        <v>2653</v>
      </c>
      <c r="E12" s="21">
        <f t="shared" si="2"/>
        <v>0.1989352129574085</v>
      </c>
      <c r="F12" s="20">
        <v>0</v>
      </c>
      <c r="G12" s="20">
        <v>0</v>
      </c>
      <c r="H12" s="20">
        <v>917.2</v>
      </c>
      <c r="I12" s="21">
        <f t="shared" si="3"/>
        <v>0.23724780134505952</v>
      </c>
      <c r="J12" s="20">
        <v>1019.64</v>
      </c>
      <c r="K12" s="21">
        <f t="shared" si="4"/>
        <v>0.15887192271735742</v>
      </c>
      <c r="L12" s="35">
        <v>4883.070000000001</v>
      </c>
      <c r="M12" s="36">
        <f t="shared" si="5"/>
        <v>0.18936169387675963</v>
      </c>
      <c r="N12" s="34"/>
    </row>
    <row r="13" spans="1:14" ht="33" customHeight="1">
      <c r="A13" s="23" t="s">
        <v>56</v>
      </c>
      <c r="B13" s="20">
        <v>724.8599999999999</v>
      </c>
      <c r="C13" s="21">
        <f t="shared" si="1"/>
        <v>0.33449930779880016</v>
      </c>
      <c r="D13" s="20"/>
      <c r="E13" s="21">
        <f t="shared" si="2"/>
        <v>0</v>
      </c>
      <c r="F13" s="20">
        <v>0</v>
      </c>
      <c r="G13" s="20">
        <v>0</v>
      </c>
      <c r="H13" s="20">
        <v>491.2</v>
      </c>
      <c r="I13" s="21">
        <f t="shared" si="3"/>
        <v>0.1270563890325918</v>
      </c>
      <c r="J13" s="20">
        <v>10.36</v>
      </c>
      <c r="K13" s="21">
        <f t="shared" si="4"/>
        <v>0.0016142100342785913</v>
      </c>
      <c r="L13" s="35">
        <v>1226.4199999999998</v>
      </c>
      <c r="M13" s="36">
        <f t="shared" si="5"/>
        <v>0.0475596230658859</v>
      </c>
      <c r="N13" s="34"/>
    </row>
    <row r="14" spans="1:14" ht="33" customHeight="1">
      <c r="A14" s="23" t="s">
        <v>57</v>
      </c>
      <c r="B14" s="20">
        <v>585.41</v>
      </c>
      <c r="C14" s="21">
        <f t="shared" si="1"/>
        <v>0.2701476695892939</v>
      </c>
      <c r="D14" s="20"/>
      <c r="E14" s="21">
        <f t="shared" si="2"/>
        <v>0</v>
      </c>
      <c r="F14" s="20">
        <v>0</v>
      </c>
      <c r="G14" s="20">
        <v>0</v>
      </c>
      <c r="H14" s="20">
        <v>544</v>
      </c>
      <c r="I14" s="21">
        <f t="shared" si="3"/>
        <v>0.14071391619244697</v>
      </c>
      <c r="J14" s="20">
        <v>16.54</v>
      </c>
      <c r="K14" s="21">
        <f t="shared" si="4"/>
        <v>0.0025771268307884076</v>
      </c>
      <c r="L14" s="35">
        <v>1145.9499999999998</v>
      </c>
      <c r="M14" s="36">
        <f t="shared" si="5"/>
        <v>0.04443905844029937</v>
      </c>
      <c r="N14" s="34"/>
    </row>
    <row r="15" spans="1:14" ht="33" customHeight="1">
      <c r="A15" s="22" t="s">
        <v>25</v>
      </c>
      <c r="B15" s="20">
        <v>188.05</v>
      </c>
      <c r="C15" s="21">
        <f t="shared" si="1"/>
        <v>0.08677895708352562</v>
      </c>
      <c r="D15" s="20">
        <v>10283</v>
      </c>
      <c r="E15" s="21">
        <f t="shared" si="2"/>
        <v>0.7710707858428314</v>
      </c>
      <c r="F15" s="20">
        <v>0</v>
      </c>
      <c r="G15" s="20">
        <v>0</v>
      </c>
      <c r="H15" s="20">
        <v>694</v>
      </c>
      <c r="I15" s="21">
        <f t="shared" si="3"/>
        <v>0.17951370926021729</v>
      </c>
      <c r="J15" s="20">
        <v>4134.31</v>
      </c>
      <c r="K15" s="21">
        <f t="shared" si="4"/>
        <v>0.6441741975693362</v>
      </c>
      <c r="L15" s="35">
        <v>15299.36</v>
      </c>
      <c r="M15" s="36">
        <f t="shared" si="5"/>
        <v>0.5932973979136774</v>
      </c>
      <c r="N15" s="34"/>
    </row>
  </sheetData>
  <sheetProtection/>
  <mergeCells count="11">
    <mergeCell ref="A4:N4"/>
    <mergeCell ref="M5:N5"/>
    <mergeCell ref="B6:K6"/>
    <mergeCell ref="B7:C7"/>
    <mergeCell ref="D7:E7"/>
    <mergeCell ref="F7:G7"/>
    <mergeCell ref="H7:I7"/>
    <mergeCell ref="J7:K7"/>
    <mergeCell ref="L6:L8"/>
    <mergeCell ref="M6:M8"/>
    <mergeCell ref="N6:N8"/>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陈雪桦</cp:lastModifiedBy>
  <cp:lastPrinted>2019-03-18T07:03:53Z</cp:lastPrinted>
  <dcterms:created xsi:type="dcterms:W3CDTF">1996-12-17T01:32:42Z</dcterms:created>
  <dcterms:modified xsi:type="dcterms:W3CDTF">2019-06-14T09:10:43Z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2052-10.8.2.6666</vt:lpwstr>
  </property>
</Properties>
</file>